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3.xml" ContentType="application/vnd.openxmlformats-officedocument.drawing+xml"/>
  <Override PartName="/xl/slicers/slicer2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4.xml" ContentType="application/vnd.openxmlformats-officedocument.drawing+xml"/>
  <Override PartName="/xl/slicers/slicer3.xml" ContentType="application/vnd.ms-excel.slicer+xml"/>
  <Override PartName="/xl/drawings/drawing5.xml" ContentType="application/vnd.openxmlformats-officedocument.drawing+xml"/>
  <Override PartName="/xl/slicers/slicer4.xml" ContentType="application/vnd.ms-excel.slicer+xml"/>
  <Override PartName="/xl/drawings/drawing6.xml" ContentType="application/vnd.openxmlformats-officedocument.drawing+xml"/>
  <Override PartName="/xl/slicers/slicer5.xml" ContentType="application/vnd.ms-excel.slicer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drawings/drawing7.xml" ContentType="application/vnd.openxmlformats-officedocument.drawing+xml"/>
  <Override PartName="/xl/slicers/slicer6.xml" ContentType="application/vnd.ms-excel.slicer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drawings/drawing8.xml" ContentType="application/vnd.openxmlformats-officedocument.drawing+xml"/>
  <Override PartName="/xl/slicers/slicer7.xml" ContentType="application/vnd.ms-excel.slicer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drawings/drawing9.xml" ContentType="application/vnd.openxmlformats-officedocument.drawing+xml"/>
  <Override PartName="/xl/slicers/slicer8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slicers/slicer9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slicers/slicer10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ml.chartshapes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drawings/drawing16.xml" ContentType="application/vnd.openxmlformats-officedocument.drawing+xml"/>
  <Override PartName="/xl/slicers/slicer11.xml" ContentType="application/vnd.ms-excel.slicer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ml.chartshapes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drawings/drawing19.xml" ContentType="application/vnd.openxmlformats-officedocument.drawing+xml"/>
  <Override PartName="/xl/slicers/slicer12.xml" ContentType="application/vnd.ms-excel.slicer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han\OneDrive\Statistikk\P-tilsk alle år\2022\PT_Trøndelag_2\"/>
    </mc:Choice>
  </mc:AlternateContent>
  <xr:revisionPtr revIDLastSave="0" documentId="13_ncr:1_{E6FCBB1F-F7D7-40D8-9A75-A7AC4C1CE7A7}" xr6:coauthVersionLast="47" xr6:coauthVersionMax="47" xr10:uidLastSave="{00000000-0000-0000-0000-000000000000}"/>
  <workbookProtection workbookAlgorithmName="SHA-512" workbookHashValue="vN8HTy+6wZqpOWWEmSF+pKRrVeMnKPaJh4EPLMTrIIsVE/GShhHNEfyJmRb1Z9kNFIvXoybwbT+g6DN0GVRtnA==" workbookSaltValue="Tb2PzMSLqttFl8jgLGk1Cw==" workbookSpinCount="100000" lockStructure="1"/>
  <bookViews>
    <workbookView xWindow="1830" yWindow="2340" windowWidth="36570" windowHeight="15660" tabRatio="699" firstSheet="2" activeTab="2" xr2:uid="{626C9065-1AEF-469C-BD8C-35DDDB2E60D6}"/>
  </bookViews>
  <sheets>
    <sheet name="Base_koder" sheetId="2" state="hidden" r:id="rId1"/>
    <sheet name="Ark2" sheetId="13" state="hidden" r:id="rId2"/>
    <sheet name="Om talla" sheetId="34" r:id="rId3"/>
    <sheet name="Husdyr" sheetId="18" r:id="rId4"/>
    <sheet name="P_husdyr" sheetId="16" state="hidden" r:id="rId5"/>
    <sheet name="Vekster" sheetId="19" r:id="rId6"/>
    <sheet name="P_vekst" sheetId="17" state="hidden" r:id="rId7"/>
    <sheet name="Gras_korn_kom" sheetId="28" r:id="rId8"/>
    <sheet name="Grønt_kom" sheetId="29" r:id="rId9"/>
    <sheet name="Bevaring_kom" sheetId="22" r:id="rId10"/>
    <sheet name="P_bevar" sheetId="20" state="hidden" r:id="rId11"/>
    <sheet name="Beite_kom" sheetId="23" r:id="rId12"/>
    <sheet name="P_beite" sheetId="21" state="hidden" r:id="rId13"/>
    <sheet name="Øko_kom" sheetId="24" r:id="rId14"/>
    <sheet name="P_Rangerign" sheetId="30" state="hidden" r:id="rId15"/>
    <sheet name="P_Grsalg_kom" sheetId="36" state="hidden" r:id="rId16"/>
    <sheet name="Grovfôrsalg_kom" sheetId="37" r:id="rId17"/>
    <sheet name="Rang_dyr" sheetId="32" r:id="rId18"/>
    <sheet name="Rang_vekst" sheetId="33" r:id="rId19"/>
    <sheet name="P_rangøko" sheetId="31" state="hidden" r:id="rId20"/>
    <sheet name="Rang øko" sheetId="35" r:id="rId21"/>
    <sheet name="P_økokom" sheetId="25" state="hidden" r:id="rId22"/>
    <sheet name="P_gras_korn" sheetId="26" state="hidden" r:id="rId23"/>
    <sheet name="P_potet_grønt" sheetId="27" state="hidden" r:id="rId24"/>
    <sheet name="Base_kommuner" sheetId="3" state="hidden" r:id="rId25"/>
  </sheets>
  <definedNames>
    <definedName name="Slicer_alle_plante__dyreslag">#N/A</definedName>
    <definedName name="Slicer_kommune11">#N/A</definedName>
    <definedName name="Slicer_presentasjon">#N/A</definedName>
    <definedName name="Slicer_presentasjon1">#N/A</definedName>
    <definedName name="Slicer_presentasjon2">#N/A</definedName>
    <definedName name="Slicer_presentasjon3">#N/A</definedName>
    <definedName name="Slicer_presentasjon4">#N/A</definedName>
    <definedName name="Slicer_presentasjon5">#N/A</definedName>
    <definedName name="Slicer_Søknadsår">#N/A</definedName>
    <definedName name="Slicer_Søknadsår1">#N/A</definedName>
    <definedName name="Slicer_Søknadsår2">#N/A</definedName>
    <definedName name="Slicer_Søknadsår3">#N/A</definedName>
    <definedName name="Slicer_Søknadsår4">#N/A</definedName>
  </definedNames>
  <calcPr calcId="191029"/>
  <pivotCaches>
    <pivotCache cacheId="0" r:id="rId26"/>
    <pivotCache cacheId="1" r:id="rId27"/>
    <pivotCache cacheId="2" r:id="rId28"/>
    <pivotCache cacheId="3" r:id="rId29"/>
    <pivotCache cacheId="4" r:id="rId30"/>
    <pivotCache cacheId="5" r:id="rId31"/>
    <pivotCache cacheId="6" r:id="rId32"/>
    <pivotCache cacheId="7" r:id="rId33"/>
    <pivotCache cacheId="8" r:id="rId34"/>
    <pivotCache cacheId="9" r:id="rId35"/>
    <pivotCache cacheId="10" r:id="rId36"/>
    <pivotCache cacheId="11" r:id="rId37"/>
    <pivotCache cacheId="12" r:id="rId38"/>
    <pivotCache cacheId="13" r:id="rId39"/>
    <pivotCache cacheId="14" r:id="rId40"/>
    <pivotCache cacheId="15" r:id="rId41"/>
    <pivotCache cacheId="16" r:id="rId42"/>
    <pivotCache cacheId="17" r:id="rId43"/>
    <pivotCache cacheId="18" r:id="rId44"/>
    <pivotCache cacheId="19" r:id="rId45"/>
    <pivotCache cacheId="20" r:id="rId46"/>
    <pivotCache cacheId="21" r:id="rId47"/>
    <pivotCache cacheId="22" r:id="rId48"/>
    <pivotCache cacheId="23" r:id="rId49"/>
    <pivotCache cacheId="24" r:id="rId50"/>
    <pivotCache cacheId="25" r:id="rId51"/>
    <pivotCache cacheId="26" r:id="rId52"/>
    <pivotCache cacheId="27" r:id="rId53"/>
    <pivotCache cacheId="28" r:id="rId54"/>
    <pivotCache cacheId="29" r:id="rId55"/>
    <pivotCache cacheId="30" r:id="rId56"/>
    <pivotCache cacheId="31" r:id="rId57"/>
    <pivotCache cacheId="32" r:id="rId58"/>
    <pivotCache cacheId="33" r:id="rId59"/>
    <pivotCache cacheId="34" r:id="rId60"/>
    <pivotCache cacheId="35" r:id="rId61"/>
    <pivotCache cacheId="36" r:id="rId62"/>
    <pivotCache cacheId="37" r:id="rId63"/>
    <pivotCache cacheId="38" r:id="rId64"/>
  </pivotCaches>
  <extLst>
    <ext xmlns:x14="http://schemas.microsoft.com/office/spreadsheetml/2009/9/main" uri="{876F7934-8845-4945-9796-88D515C7AA90}">
      <x14:pivotCaches>
        <pivotCache cacheId="39" r:id="rId65"/>
        <pivotCache cacheId="40" r:id="rId66"/>
        <pivotCache cacheId="41" r:id="rId67"/>
        <pivotCache cacheId="42" r:id="rId68"/>
        <pivotCache cacheId="43" r:id="rId69"/>
        <pivotCache cacheId="44" r:id="rId70"/>
        <pivotCache cacheId="45" r:id="rId71"/>
        <pivotCache cacheId="46" r:id="rId72"/>
      </x14:pivotCaches>
    </ext>
    <ext xmlns:x14="http://schemas.microsoft.com/office/spreadsheetml/2009/9/main" uri="{BBE1A952-AA13-448e-AADC-164F8A28A991}">
      <x14:slicerCaches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  <x14:slicerCache r:id="rId84"/>
        <x14:slicerCache r:id="rId8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ilføy1_46a5a368-957d-4ec8-9977-b29c7532ca75" name="Tilføy1" connection="Spørring - Tilføy1"/>
          <x15:modelTable id="Tab_kommune_31c0c3bd-5194-4cfe-abca-4bb7ad182ad2" name="Tab_kommune" connection="Spørring - Tab_kommune"/>
          <x15:modelTable id="Tab_kode_20060396-fe3e-45b2-965b-732491e3fad5" name="Tab_kode" connection="Spørring - Tab_kode"/>
        </x15:modelTables>
        <x15:modelRelationships>
          <x15:modelRelationship fromTable="Tilføy1" fromColumn="Kommune" toTable="Tab_kommune" toColumn="Kom_koble"/>
          <x15:modelRelationship fromTable="Tilføy1" fromColumn="Kode" toTable="Tab_kode" toColumn="Kode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37" l="1"/>
  <c r="P2" i="36"/>
  <c r="P1" i="36"/>
  <c r="B2" i="37" s="1"/>
  <c r="B7" i="37"/>
  <c r="C7" i="37"/>
  <c r="D7" i="37"/>
  <c r="E7" i="37"/>
  <c r="F7" i="37"/>
  <c r="B8" i="37"/>
  <c r="C8" i="37"/>
  <c r="D8" i="37"/>
  <c r="E8" i="37"/>
  <c r="F8" i="37"/>
  <c r="B9" i="37"/>
  <c r="C9" i="37"/>
  <c r="D9" i="37"/>
  <c r="E9" i="37"/>
  <c r="F9" i="37"/>
  <c r="B10" i="37"/>
  <c r="C10" i="37"/>
  <c r="D10" i="37"/>
  <c r="E10" i="37"/>
  <c r="F10" i="37"/>
  <c r="B11" i="37"/>
  <c r="C11" i="37"/>
  <c r="D11" i="37"/>
  <c r="E11" i="37"/>
  <c r="F11" i="37"/>
  <c r="B12" i="37"/>
  <c r="C12" i="37"/>
  <c r="D12" i="37"/>
  <c r="E12" i="37"/>
  <c r="F12" i="37"/>
  <c r="B13" i="37"/>
  <c r="C13" i="37"/>
  <c r="D13" i="37"/>
  <c r="E13" i="37"/>
  <c r="F13" i="37"/>
  <c r="B14" i="37"/>
  <c r="C14" i="37"/>
  <c r="D14" i="37"/>
  <c r="E14" i="37"/>
  <c r="F14" i="37"/>
  <c r="B15" i="37"/>
  <c r="C15" i="37"/>
  <c r="D15" i="37"/>
  <c r="E15" i="37"/>
  <c r="F15" i="37"/>
  <c r="B16" i="37"/>
  <c r="C16" i="37"/>
  <c r="D16" i="37"/>
  <c r="E16" i="37"/>
  <c r="F16" i="37"/>
  <c r="B17" i="37"/>
  <c r="C17" i="37"/>
  <c r="D17" i="37"/>
  <c r="E17" i="37"/>
  <c r="F17" i="37"/>
  <c r="B18" i="37"/>
  <c r="C18" i="37"/>
  <c r="D18" i="37"/>
  <c r="E18" i="37"/>
  <c r="F18" i="37"/>
  <c r="B19" i="37"/>
  <c r="C19" i="37"/>
  <c r="D19" i="37"/>
  <c r="E19" i="37"/>
  <c r="F19" i="37"/>
  <c r="B20" i="37"/>
  <c r="C20" i="37"/>
  <c r="D20" i="37"/>
  <c r="E20" i="37"/>
  <c r="F20" i="37"/>
  <c r="B21" i="37"/>
  <c r="C21" i="37"/>
  <c r="D21" i="37"/>
  <c r="E21" i="37"/>
  <c r="F21" i="37"/>
  <c r="B22" i="37"/>
  <c r="C22" i="37"/>
  <c r="D22" i="37"/>
  <c r="E22" i="37"/>
  <c r="F22" i="37"/>
  <c r="B23" i="37"/>
  <c r="C23" i="37"/>
  <c r="D23" i="37"/>
  <c r="E23" i="37"/>
  <c r="F23" i="37"/>
  <c r="B24" i="37"/>
  <c r="C24" i="37"/>
  <c r="D24" i="37"/>
  <c r="E24" i="37"/>
  <c r="F24" i="37"/>
  <c r="B25" i="37"/>
  <c r="C25" i="37"/>
  <c r="D25" i="37"/>
  <c r="E25" i="37"/>
  <c r="F25" i="37"/>
  <c r="B26" i="37"/>
  <c r="C26" i="37"/>
  <c r="D26" i="37"/>
  <c r="E26" i="37"/>
  <c r="F26" i="37"/>
  <c r="B27" i="37"/>
  <c r="C27" i="37"/>
  <c r="D27" i="37"/>
  <c r="E27" i="37"/>
  <c r="F27" i="37"/>
  <c r="B28" i="37"/>
  <c r="C28" i="37"/>
  <c r="D28" i="37"/>
  <c r="E28" i="37"/>
  <c r="F28" i="37"/>
  <c r="B29" i="37"/>
  <c r="C29" i="37"/>
  <c r="D29" i="37"/>
  <c r="E29" i="37"/>
  <c r="F29" i="37"/>
  <c r="B30" i="37"/>
  <c r="C30" i="37"/>
  <c r="D30" i="37"/>
  <c r="E30" i="37"/>
  <c r="F30" i="37"/>
  <c r="B31" i="37"/>
  <c r="C31" i="37"/>
  <c r="D31" i="37"/>
  <c r="E31" i="37"/>
  <c r="F31" i="37"/>
  <c r="B32" i="37"/>
  <c r="C32" i="37"/>
  <c r="D32" i="37"/>
  <c r="E32" i="37"/>
  <c r="F32" i="37"/>
  <c r="B33" i="37"/>
  <c r="C33" i="37"/>
  <c r="D33" i="37"/>
  <c r="E33" i="37"/>
  <c r="F33" i="37"/>
  <c r="B34" i="37"/>
  <c r="C34" i="37"/>
  <c r="D34" i="37"/>
  <c r="E34" i="37"/>
  <c r="F34" i="37"/>
  <c r="B35" i="37"/>
  <c r="C35" i="37"/>
  <c r="D35" i="37"/>
  <c r="E35" i="37"/>
  <c r="F35" i="37"/>
  <c r="B36" i="37"/>
  <c r="C36" i="37"/>
  <c r="D36" i="37"/>
  <c r="E36" i="37"/>
  <c r="F36" i="37"/>
  <c r="B37" i="37"/>
  <c r="C37" i="37"/>
  <c r="D37" i="37"/>
  <c r="E37" i="37"/>
  <c r="F37" i="37"/>
  <c r="B38" i="37"/>
  <c r="C38" i="37"/>
  <c r="D38" i="37"/>
  <c r="E38" i="37"/>
  <c r="F38" i="37"/>
  <c r="B39" i="37"/>
  <c r="C39" i="37"/>
  <c r="D39" i="37"/>
  <c r="E39" i="37"/>
  <c r="F39" i="37"/>
  <c r="B40" i="37"/>
  <c r="C40" i="37"/>
  <c r="D40" i="37"/>
  <c r="E40" i="37"/>
  <c r="F40" i="37"/>
  <c r="B41" i="37"/>
  <c r="C41" i="37"/>
  <c r="D41" i="37"/>
  <c r="E41" i="37"/>
  <c r="F41" i="37"/>
  <c r="B42" i="37"/>
  <c r="C42" i="37"/>
  <c r="D42" i="37"/>
  <c r="E42" i="37"/>
  <c r="F42" i="37"/>
  <c r="B43" i="37"/>
  <c r="C43" i="37"/>
  <c r="D43" i="37"/>
  <c r="E43" i="37"/>
  <c r="F43" i="37"/>
  <c r="B44" i="37"/>
  <c r="C44" i="37"/>
  <c r="D44" i="37"/>
  <c r="E44" i="37"/>
  <c r="F44" i="37"/>
  <c r="C6" i="37"/>
  <c r="D6" i="37"/>
  <c r="E6" i="37"/>
  <c r="F6" i="37"/>
  <c r="C5" i="37"/>
  <c r="U9" i="36"/>
  <c r="V9" i="36"/>
  <c r="T9" i="36"/>
  <c r="T11" i="36"/>
  <c r="U11" i="36"/>
  <c r="V11" i="36"/>
  <c r="T12" i="36"/>
  <c r="U12" i="36"/>
  <c r="V12" i="36"/>
  <c r="T13" i="36"/>
  <c r="U13" i="36"/>
  <c r="V13" i="36"/>
  <c r="T14" i="36"/>
  <c r="U14" i="36"/>
  <c r="V14" i="36"/>
  <c r="T15" i="36"/>
  <c r="U15" i="36"/>
  <c r="V15" i="36"/>
  <c r="T16" i="36"/>
  <c r="U16" i="36"/>
  <c r="V16" i="36"/>
  <c r="T17" i="36"/>
  <c r="U17" i="36"/>
  <c r="V17" i="36"/>
  <c r="T18" i="36"/>
  <c r="U18" i="36"/>
  <c r="V18" i="36"/>
  <c r="T19" i="36"/>
  <c r="U19" i="36"/>
  <c r="V19" i="36"/>
  <c r="T20" i="36"/>
  <c r="U20" i="36"/>
  <c r="V20" i="36"/>
  <c r="T21" i="36"/>
  <c r="U21" i="36"/>
  <c r="V21" i="36"/>
  <c r="T22" i="36"/>
  <c r="U22" i="36"/>
  <c r="V22" i="36"/>
  <c r="T23" i="36"/>
  <c r="U23" i="36"/>
  <c r="V23" i="36"/>
  <c r="T24" i="36"/>
  <c r="U24" i="36"/>
  <c r="V24" i="36"/>
  <c r="T25" i="36"/>
  <c r="U25" i="36"/>
  <c r="V25" i="36"/>
  <c r="T26" i="36"/>
  <c r="U26" i="36"/>
  <c r="V26" i="36"/>
  <c r="T27" i="36"/>
  <c r="U27" i="36"/>
  <c r="V27" i="36"/>
  <c r="T28" i="36"/>
  <c r="U28" i="36"/>
  <c r="V28" i="36"/>
  <c r="T29" i="36"/>
  <c r="U29" i="36"/>
  <c r="V29" i="36"/>
  <c r="T30" i="36"/>
  <c r="U30" i="36"/>
  <c r="V30" i="36"/>
  <c r="T31" i="36"/>
  <c r="U31" i="36"/>
  <c r="V31" i="36"/>
  <c r="T32" i="36"/>
  <c r="U32" i="36"/>
  <c r="V32" i="36"/>
  <c r="T33" i="36"/>
  <c r="U33" i="36"/>
  <c r="V33" i="36"/>
  <c r="T34" i="36"/>
  <c r="U34" i="36"/>
  <c r="V34" i="36"/>
  <c r="T35" i="36"/>
  <c r="U35" i="36"/>
  <c r="V35" i="36"/>
  <c r="T36" i="36"/>
  <c r="U36" i="36"/>
  <c r="V36" i="36"/>
  <c r="T37" i="36"/>
  <c r="U37" i="36"/>
  <c r="V37" i="36"/>
  <c r="T38" i="36"/>
  <c r="U38" i="36"/>
  <c r="V38" i="36"/>
  <c r="T39" i="36"/>
  <c r="U39" i="36"/>
  <c r="V39" i="36"/>
  <c r="T40" i="36"/>
  <c r="U40" i="36"/>
  <c r="V40" i="36"/>
  <c r="T41" i="36"/>
  <c r="U41" i="36"/>
  <c r="V41" i="36"/>
  <c r="T42" i="36"/>
  <c r="U42" i="36"/>
  <c r="V42" i="36"/>
  <c r="T43" i="36"/>
  <c r="U43" i="36"/>
  <c r="V43" i="36"/>
  <c r="T44" i="36"/>
  <c r="U44" i="36"/>
  <c r="V44" i="36"/>
  <c r="T45" i="36"/>
  <c r="U45" i="36"/>
  <c r="V45" i="36"/>
  <c r="T46" i="36"/>
  <c r="U46" i="36"/>
  <c r="V46" i="36"/>
  <c r="T47" i="36"/>
  <c r="U47" i="36"/>
  <c r="V47" i="36"/>
  <c r="U10" i="36"/>
  <c r="V10" i="36"/>
  <c r="T10" i="36"/>
  <c r="S11" i="36"/>
  <c r="S12" i="36"/>
  <c r="S13" i="36"/>
  <c r="S14" i="36"/>
  <c r="S15" i="36"/>
  <c r="S16" i="36"/>
  <c r="S17" i="36"/>
  <c r="S18" i="36"/>
  <c r="S19" i="36"/>
  <c r="S20" i="36"/>
  <c r="S21" i="36"/>
  <c r="S22" i="36"/>
  <c r="S23" i="36"/>
  <c r="S24" i="36"/>
  <c r="S25" i="36"/>
  <c r="S26" i="36"/>
  <c r="S27" i="36"/>
  <c r="S28" i="36"/>
  <c r="S29" i="36"/>
  <c r="S30" i="36"/>
  <c r="S31" i="36"/>
  <c r="S32" i="36"/>
  <c r="S33" i="36"/>
  <c r="S34" i="36"/>
  <c r="S35" i="36"/>
  <c r="S36" i="36"/>
  <c r="S37" i="36"/>
  <c r="S38" i="36"/>
  <c r="S39" i="36"/>
  <c r="S40" i="36"/>
  <c r="S41" i="36"/>
  <c r="S42" i="36"/>
  <c r="S43" i="36"/>
  <c r="S44" i="36"/>
  <c r="S45" i="36"/>
  <c r="S46" i="36"/>
  <c r="S47" i="36"/>
  <c r="S10" i="36"/>
  <c r="I5" i="37"/>
  <c r="J5" i="37"/>
  <c r="I6" i="37"/>
  <c r="J6" i="37"/>
  <c r="I7" i="37"/>
  <c r="J7" i="37"/>
  <c r="I8" i="37"/>
  <c r="J8" i="37"/>
  <c r="I9" i="37"/>
  <c r="J9" i="37"/>
  <c r="I10" i="37"/>
  <c r="J10" i="37"/>
  <c r="I11" i="37"/>
  <c r="J11" i="37"/>
  <c r="I12" i="37"/>
  <c r="J12" i="37"/>
  <c r="I13" i="37"/>
  <c r="J13" i="37"/>
  <c r="I14" i="37"/>
  <c r="J14" i="37"/>
  <c r="I15" i="37"/>
  <c r="J15" i="37"/>
  <c r="I16" i="37"/>
  <c r="J16" i="37"/>
  <c r="I17" i="37"/>
  <c r="J17" i="37"/>
  <c r="I18" i="37"/>
  <c r="J18" i="37"/>
  <c r="I19" i="37"/>
  <c r="J19" i="37"/>
  <c r="I20" i="37"/>
  <c r="J20" i="37"/>
  <c r="I21" i="37"/>
  <c r="J21" i="37"/>
  <c r="I22" i="37"/>
  <c r="J22" i="37"/>
  <c r="I23" i="37"/>
  <c r="J23" i="37"/>
  <c r="I24" i="37"/>
  <c r="J24" i="37"/>
  <c r="I25" i="37"/>
  <c r="J25" i="37"/>
  <c r="I26" i="37"/>
  <c r="J26" i="37"/>
  <c r="I27" i="37"/>
  <c r="J27" i="37"/>
  <c r="I28" i="37"/>
  <c r="J28" i="37"/>
  <c r="I29" i="37"/>
  <c r="J29" i="37"/>
  <c r="I30" i="37"/>
  <c r="J30" i="37"/>
  <c r="I31" i="37"/>
  <c r="J31" i="37"/>
  <c r="I32" i="37"/>
  <c r="J32" i="37"/>
  <c r="I33" i="37"/>
  <c r="J33" i="37"/>
  <c r="I34" i="37"/>
  <c r="J34" i="37"/>
  <c r="I35" i="37"/>
  <c r="J35" i="37"/>
  <c r="I36" i="37"/>
  <c r="J36" i="37"/>
  <c r="I37" i="37"/>
  <c r="J37" i="37"/>
  <c r="I38" i="37"/>
  <c r="J38" i="37"/>
  <c r="I39" i="37"/>
  <c r="J39" i="37"/>
  <c r="I40" i="37"/>
  <c r="J40" i="37"/>
  <c r="I41" i="37"/>
  <c r="J41" i="37"/>
  <c r="I42" i="37"/>
  <c r="J42" i="37"/>
  <c r="I43" i="37"/>
  <c r="J43" i="37"/>
  <c r="I44" i="37"/>
  <c r="J44" i="37"/>
  <c r="G41" i="37"/>
  <c r="H41" i="37"/>
  <c r="G42" i="37"/>
  <c r="H42" i="37"/>
  <c r="G43" i="37"/>
  <c r="H43" i="37"/>
  <c r="G44" i="37"/>
  <c r="H44" i="37"/>
  <c r="G37" i="37"/>
  <c r="H37" i="37"/>
  <c r="G38" i="37"/>
  <c r="H38" i="37"/>
  <c r="G39" i="37"/>
  <c r="H39" i="37"/>
  <c r="G40" i="37"/>
  <c r="H40" i="37"/>
  <c r="B6" i="37"/>
  <c r="G6" i="37"/>
  <c r="H6" i="37"/>
  <c r="G7" i="37"/>
  <c r="H7" i="37"/>
  <c r="G8" i="37"/>
  <c r="H8" i="37"/>
  <c r="G9" i="37"/>
  <c r="H9" i="37"/>
  <c r="G10" i="37"/>
  <c r="H10" i="37"/>
  <c r="G11" i="37"/>
  <c r="H11" i="37"/>
  <c r="G12" i="37"/>
  <c r="H12" i="37"/>
  <c r="G13" i="37"/>
  <c r="H13" i="37"/>
  <c r="G14" i="37"/>
  <c r="H14" i="37"/>
  <c r="G15" i="37"/>
  <c r="H15" i="37"/>
  <c r="G16" i="37"/>
  <c r="H16" i="37"/>
  <c r="G17" i="37"/>
  <c r="H17" i="37"/>
  <c r="G18" i="37"/>
  <c r="H18" i="37"/>
  <c r="G19" i="37"/>
  <c r="H19" i="37"/>
  <c r="G20" i="37"/>
  <c r="H20" i="37"/>
  <c r="G21" i="37"/>
  <c r="H21" i="37"/>
  <c r="G22" i="37"/>
  <c r="H22" i="37"/>
  <c r="G23" i="37"/>
  <c r="H23" i="37"/>
  <c r="G24" i="37"/>
  <c r="H24" i="37"/>
  <c r="G25" i="37"/>
  <c r="H25" i="37"/>
  <c r="G26" i="37"/>
  <c r="H26" i="37"/>
  <c r="G27" i="37"/>
  <c r="H27" i="37"/>
  <c r="G28" i="37"/>
  <c r="H28" i="37"/>
  <c r="G29" i="37"/>
  <c r="H29" i="37"/>
  <c r="G30" i="37"/>
  <c r="H30" i="37"/>
  <c r="G31" i="37"/>
  <c r="H31" i="37"/>
  <c r="G32" i="37"/>
  <c r="H32" i="37"/>
  <c r="G33" i="37"/>
  <c r="H33" i="37"/>
  <c r="G34" i="37"/>
  <c r="H34" i="37"/>
  <c r="G35" i="37"/>
  <c r="H35" i="37"/>
  <c r="G36" i="37"/>
  <c r="H36" i="37"/>
  <c r="D5" i="37"/>
  <c r="E5" i="37"/>
  <c r="G5" i="37"/>
  <c r="H5" i="37"/>
  <c r="O3" i="35"/>
  <c r="H3" i="35"/>
  <c r="B3" i="35"/>
  <c r="D6" i="35"/>
  <c r="D7" i="35"/>
  <c r="E7" i="35"/>
  <c r="F7" i="35"/>
  <c r="D8" i="35"/>
  <c r="E8" i="35"/>
  <c r="F8" i="35"/>
  <c r="D9" i="35"/>
  <c r="E9" i="35"/>
  <c r="F9" i="35"/>
  <c r="D10" i="35"/>
  <c r="E10" i="35"/>
  <c r="F10" i="35"/>
  <c r="D11" i="35"/>
  <c r="E11" i="35"/>
  <c r="F11" i="35"/>
  <c r="D12" i="35"/>
  <c r="E12" i="35"/>
  <c r="F12" i="35"/>
  <c r="D13" i="35"/>
  <c r="E13" i="35"/>
  <c r="F13" i="35"/>
  <c r="D14" i="35"/>
  <c r="E14" i="35"/>
  <c r="F14" i="35"/>
  <c r="D15" i="35"/>
  <c r="E15" i="35"/>
  <c r="F15" i="35"/>
  <c r="D16" i="35"/>
  <c r="E16" i="35"/>
  <c r="F16" i="35"/>
  <c r="D17" i="35"/>
  <c r="E17" i="35"/>
  <c r="F17" i="35"/>
  <c r="D18" i="35"/>
  <c r="E18" i="35"/>
  <c r="F18" i="35"/>
  <c r="D19" i="35"/>
  <c r="E19" i="35"/>
  <c r="F19" i="35"/>
  <c r="D20" i="35"/>
  <c r="E20" i="35"/>
  <c r="F20" i="35"/>
  <c r="D21" i="35"/>
  <c r="E21" i="35"/>
  <c r="F21" i="35"/>
  <c r="D22" i="35"/>
  <c r="E22" i="35"/>
  <c r="F22" i="35"/>
  <c r="D23" i="35"/>
  <c r="E23" i="35"/>
  <c r="F23" i="35"/>
  <c r="D24" i="35"/>
  <c r="E24" i="35"/>
  <c r="F24" i="35"/>
  <c r="D25" i="35"/>
  <c r="E25" i="35"/>
  <c r="F25" i="35"/>
  <c r="D26" i="35"/>
  <c r="E26" i="35"/>
  <c r="F26" i="35"/>
  <c r="D27" i="35"/>
  <c r="E27" i="35"/>
  <c r="F27" i="35"/>
  <c r="D28" i="35"/>
  <c r="E28" i="35"/>
  <c r="F28" i="35"/>
  <c r="D29" i="35"/>
  <c r="E29" i="35"/>
  <c r="F29" i="35"/>
  <c r="D30" i="35"/>
  <c r="E30" i="35"/>
  <c r="F30" i="35"/>
  <c r="D31" i="35"/>
  <c r="E31" i="35"/>
  <c r="F31" i="35"/>
  <c r="D32" i="35"/>
  <c r="E32" i="35"/>
  <c r="F32" i="35"/>
  <c r="D33" i="35"/>
  <c r="E33" i="35"/>
  <c r="F33" i="35"/>
  <c r="D34" i="35"/>
  <c r="E34" i="35"/>
  <c r="F34" i="35"/>
  <c r="D35" i="35"/>
  <c r="E35" i="35"/>
  <c r="F35" i="35"/>
  <c r="D36" i="35"/>
  <c r="E36" i="35"/>
  <c r="F36" i="35"/>
  <c r="D37" i="35"/>
  <c r="E37" i="35"/>
  <c r="F37" i="35"/>
  <c r="D38" i="35"/>
  <c r="E38" i="35"/>
  <c r="F38" i="35"/>
  <c r="D39" i="35"/>
  <c r="E39" i="35"/>
  <c r="F39" i="35"/>
  <c r="D40" i="35"/>
  <c r="E40" i="35"/>
  <c r="F40" i="35"/>
  <c r="D41" i="35"/>
  <c r="E41" i="35"/>
  <c r="F41" i="35"/>
  <c r="D42" i="35"/>
  <c r="E42" i="35"/>
  <c r="F42" i="35"/>
  <c r="D43" i="35"/>
  <c r="E43" i="35"/>
  <c r="F43" i="35"/>
  <c r="D44" i="35"/>
  <c r="E44" i="35"/>
  <c r="F44" i="35"/>
  <c r="D45" i="35"/>
  <c r="E45" i="35"/>
  <c r="F45" i="35"/>
  <c r="D46" i="35"/>
  <c r="E46" i="35"/>
  <c r="F46" i="35"/>
  <c r="D47" i="35"/>
  <c r="E47" i="35"/>
  <c r="F47" i="35"/>
  <c r="D48" i="35"/>
  <c r="E48" i="35"/>
  <c r="F48" i="35"/>
  <c r="D49" i="35"/>
  <c r="E49" i="35"/>
  <c r="F49" i="35"/>
  <c r="D50" i="35"/>
  <c r="E50" i="35"/>
  <c r="F50" i="35"/>
  <c r="D51" i="35"/>
  <c r="E51" i="35"/>
  <c r="F51" i="35"/>
  <c r="D52" i="35"/>
  <c r="E52" i="35"/>
  <c r="F52" i="35"/>
  <c r="B45" i="35"/>
  <c r="C45" i="35"/>
  <c r="B46" i="35"/>
  <c r="C46" i="35"/>
  <c r="B47" i="35"/>
  <c r="C47" i="35"/>
  <c r="B48" i="35"/>
  <c r="C48" i="35"/>
  <c r="B49" i="35"/>
  <c r="C49" i="35"/>
  <c r="B50" i="35"/>
  <c r="C50" i="35"/>
  <c r="B51" i="35"/>
  <c r="C51" i="35"/>
  <c r="B52" i="35"/>
  <c r="C52" i="35"/>
  <c r="B7" i="35"/>
  <c r="C7" i="35"/>
  <c r="B8" i="35"/>
  <c r="C8" i="35"/>
  <c r="B9" i="35"/>
  <c r="C9" i="35"/>
  <c r="B10" i="35"/>
  <c r="C10" i="35"/>
  <c r="B11" i="35"/>
  <c r="C11" i="35"/>
  <c r="B12" i="35"/>
  <c r="C12" i="35"/>
  <c r="B13" i="35"/>
  <c r="C13" i="35"/>
  <c r="B14" i="35"/>
  <c r="C14" i="35"/>
  <c r="B15" i="35"/>
  <c r="C15" i="35"/>
  <c r="B16" i="35"/>
  <c r="C16" i="35"/>
  <c r="B17" i="35"/>
  <c r="C17" i="35"/>
  <c r="B18" i="35"/>
  <c r="C18" i="35"/>
  <c r="B19" i="35"/>
  <c r="C19" i="35"/>
  <c r="B20" i="35"/>
  <c r="C20" i="35"/>
  <c r="B21" i="35"/>
  <c r="C21" i="35"/>
  <c r="B22" i="35"/>
  <c r="C22" i="35"/>
  <c r="B23" i="35"/>
  <c r="C23" i="35"/>
  <c r="B24" i="35"/>
  <c r="C24" i="35"/>
  <c r="B25" i="35"/>
  <c r="C25" i="35"/>
  <c r="B26" i="35"/>
  <c r="C26" i="35"/>
  <c r="B27" i="35"/>
  <c r="C27" i="35"/>
  <c r="B28" i="35"/>
  <c r="C28" i="35"/>
  <c r="B29" i="35"/>
  <c r="C29" i="35"/>
  <c r="B30" i="35"/>
  <c r="C30" i="35"/>
  <c r="B31" i="35"/>
  <c r="C31" i="35"/>
  <c r="B32" i="35"/>
  <c r="C32" i="35"/>
  <c r="B33" i="35"/>
  <c r="C33" i="35"/>
  <c r="B34" i="35"/>
  <c r="C34" i="35"/>
  <c r="B35" i="35"/>
  <c r="C35" i="35"/>
  <c r="B36" i="35"/>
  <c r="C36" i="35"/>
  <c r="B37" i="35"/>
  <c r="C37" i="35"/>
  <c r="B38" i="35"/>
  <c r="C38" i="35"/>
  <c r="B39" i="35"/>
  <c r="C39" i="35"/>
  <c r="B40" i="35"/>
  <c r="C40" i="35"/>
  <c r="B41" i="35"/>
  <c r="C41" i="35"/>
  <c r="B42" i="35"/>
  <c r="C42" i="35"/>
  <c r="B43" i="35"/>
  <c r="C43" i="35"/>
  <c r="B44" i="35"/>
  <c r="C44" i="35"/>
  <c r="O8" i="31"/>
  <c r="E5" i="35" s="1"/>
  <c r="O7" i="31"/>
  <c r="B5" i="35" s="1"/>
  <c r="N4" i="30"/>
  <c r="H5" i="33" s="1"/>
  <c r="N3" i="30"/>
  <c r="H6" i="32" s="1"/>
  <c r="F47" i="33"/>
  <c r="E47" i="33"/>
  <c r="D47" i="33"/>
  <c r="C47" i="33"/>
  <c r="B47" i="33"/>
  <c r="F46" i="33"/>
  <c r="E46" i="33"/>
  <c r="D46" i="33"/>
  <c r="C46" i="33"/>
  <c r="B46" i="33"/>
  <c r="F45" i="33"/>
  <c r="E45" i="33"/>
  <c r="D45" i="33"/>
  <c r="C45" i="33"/>
  <c r="B45" i="33"/>
  <c r="F44" i="33"/>
  <c r="E44" i="33"/>
  <c r="D44" i="33"/>
  <c r="C44" i="33"/>
  <c r="B44" i="33"/>
  <c r="F43" i="33"/>
  <c r="E43" i="33"/>
  <c r="D43" i="33"/>
  <c r="C43" i="33"/>
  <c r="B43" i="33"/>
  <c r="F42" i="33"/>
  <c r="E42" i="33"/>
  <c r="D42" i="33"/>
  <c r="C42" i="33"/>
  <c r="B42" i="33"/>
  <c r="F41" i="33"/>
  <c r="E41" i="33"/>
  <c r="D41" i="33"/>
  <c r="C41" i="33"/>
  <c r="B41" i="33"/>
  <c r="F40" i="33"/>
  <c r="E40" i="33"/>
  <c r="D40" i="33"/>
  <c r="C40" i="33"/>
  <c r="B40" i="33"/>
  <c r="F39" i="33"/>
  <c r="E39" i="33"/>
  <c r="D39" i="33"/>
  <c r="C39" i="33"/>
  <c r="B39" i="33"/>
  <c r="F38" i="33"/>
  <c r="E38" i="33"/>
  <c r="D38" i="33"/>
  <c r="C38" i="33"/>
  <c r="B38" i="33"/>
  <c r="F37" i="33"/>
  <c r="E37" i="33"/>
  <c r="D37" i="33"/>
  <c r="C37" i="33"/>
  <c r="B37" i="33"/>
  <c r="F36" i="33"/>
  <c r="E36" i="33"/>
  <c r="D36" i="33"/>
  <c r="C36" i="33"/>
  <c r="B36" i="33"/>
  <c r="F35" i="33"/>
  <c r="E35" i="33"/>
  <c r="D35" i="33"/>
  <c r="C35" i="33"/>
  <c r="B35" i="33"/>
  <c r="F34" i="33"/>
  <c r="E34" i="33"/>
  <c r="D34" i="33"/>
  <c r="C34" i="33"/>
  <c r="B34" i="33"/>
  <c r="F33" i="33"/>
  <c r="E33" i="33"/>
  <c r="D33" i="33"/>
  <c r="C33" i="33"/>
  <c r="B33" i="33"/>
  <c r="F32" i="33"/>
  <c r="E32" i="33"/>
  <c r="D32" i="33"/>
  <c r="C32" i="33"/>
  <c r="B32" i="33"/>
  <c r="F31" i="33"/>
  <c r="E31" i="33"/>
  <c r="D31" i="33"/>
  <c r="C31" i="33"/>
  <c r="B31" i="33"/>
  <c r="F30" i="33"/>
  <c r="E30" i="33"/>
  <c r="D30" i="33"/>
  <c r="C30" i="33"/>
  <c r="B30" i="33"/>
  <c r="F29" i="33"/>
  <c r="E29" i="33"/>
  <c r="D29" i="33"/>
  <c r="C29" i="33"/>
  <c r="B29" i="33"/>
  <c r="F28" i="33"/>
  <c r="E28" i="33"/>
  <c r="D28" i="33"/>
  <c r="C28" i="33"/>
  <c r="B28" i="33"/>
  <c r="F27" i="33"/>
  <c r="E27" i="33"/>
  <c r="D27" i="33"/>
  <c r="C27" i="33"/>
  <c r="B27" i="33"/>
  <c r="F26" i="33"/>
  <c r="E26" i="33"/>
  <c r="D26" i="33"/>
  <c r="C26" i="33"/>
  <c r="B26" i="33"/>
  <c r="F25" i="33"/>
  <c r="E25" i="33"/>
  <c r="D25" i="33"/>
  <c r="C25" i="33"/>
  <c r="B25" i="33"/>
  <c r="F24" i="33"/>
  <c r="E24" i="33"/>
  <c r="D24" i="33"/>
  <c r="C24" i="33"/>
  <c r="B24" i="33"/>
  <c r="F23" i="33"/>
  <c r="E23" i="33"/>
  <c r="D23" i="33"/>
  <c r="C23" i="33"/>
  <c r="B23" i="33"/>
  <c r="F22" i="33"/>
  <c r="E22" i="33"/>
  <c r="D22" i="33"/>
  <c r="C22" i="33"/>
  <c r="B22" i="33"/>
  <c r="F21" i="33"/>
  <c r="E21" i="33"/>
  <c r="D21" i="33"/>
  <c r="C21" i="33"/>
  <c r="B21" i="33"/>
  <c r="F20" i="33"/>
  <c r="E20" i="33"/>
  <c r="D20" i="33"/>
  <c r="C20" i="33"/>
  <c r="B20" i="33"/>
  <c r="F19" i="33"/>
  <c r="E19" i="33"/>
  <c r="D19" i="33"/>
  <c r="C19" i="33"/>
  <c r="B19" i="33"/>
  <c r="F18" i="33"/>
  <c r="E18" i="33"/>
  <c r="D18" i="33"/>
  <c r="C18" i="33"/>
  <c r="B18" i="33"/>
  <c r="F17" i="33"/>
  <c r="E17" i="33"/>
  <c r="D17" i="33"/>
  <c r="C17" i="33"/>
  <c r="B17" i="33"/>
  <c r="F16" i="33"/>
  <c r="E16" i="33"/>
  <c r="D16" i="33"/>
  <c r="C16" i="33"/>
  <c r="B16" i="33"/>
  <c r="F15" i="33"/>
  <c r="E15" i="33"/>
  <c r="D15" i="33"/>
  <c r="C15" i="33"/>
  <c r="B15" i="33"/>
  <c r="F14" i="33"/>
  <c r="E14" i="33"/>
  <c r="D14" i="33"/>
  <c r="C14" i="33"/>
  <c r="B14" i="33"/>
  <c r="F13" i="33"/>
  <c r="E13" i="33"/>
  <c r="D13" i="33"/>
  <c r="C13" i="33"/>
  <c r="B13" i="33"/>
  <c r="F12" i="33"/>
  <c r="E12" i="33"/>
  <c r="D12" i="33"/>
  <c r="C12" i="33"/>
  <c r="B12" i="33"/>
  <c r="F11" i="33"/>
  <c r="E11" i="33"/>
  <c r="D11" i="33"/>
  <c r="C11" i="33"/>
  <c r="B11" i="33"/>
  <c r="F10" i="33"/>
  <c r="E10" i="33"/>
  <c r="D10" i="33"/>
  <c r="C10" i="33"/>
  <c r="B10" i="33"/>
  <c r="F9" i="33"/>
  <c r="E9" i="33"/>
  <c r="D9" i="33"/>
  <c r="C9" i="33"/>
  <c r="B9" i="33"/>
  <c r="D8" i="33"/>
  <c r="B6" i="33"/>
  <c r="B4" i="30"/>
  <c r="B7" i="33" s="1"/>
  <c r="B7" i="32"/>
  <c r="D9" i="32"/>
  <c r="G9" i="32"/>
  <c r="C10" i="32"/>
  <c r="D10" i="32"/>
  <c r="E10" i="32"/>
  <c r="F10" i="32"/>
  <c r="G10" i="32"/>
  <c r="C11" i="32"/>
  <c r="D11" i="32"/>
  <c r="E11" i="32"/>
  <c r="F11" i="32"/>
  <c r="G11" i="32"/>
  <c r="C12" i="32"/>
  <c r="D12" i="32"/>
  <c r="E12" i="32"/>
  <c r="F12" i="32"/>
  <c r="G12" i="32"/>
  <c r="C13" i="32"/>
  <c r="D13" i="32"/>
  <c r="E13" i="32"/>
  <c r="F13" i="32"/>
  <c r="G13" i="32"/>
  <c r="C14" i="32"/>
  <c r="D14" i="32"/>
  <c r="E14" i="32"/>
  <c r="F14" i="32"/>
  <c r="G14" i="32"/>
  <c r="C15" i="32"/>
  <c r="D15" i="32"/>
  <c r="E15" i="32"/>
  <c r="F15" i="32"/>
  <c r="G15" i="32"/>
  <c r="C16" i="32"/>
  <c r="D16" i="32"/>
  <c r="E16" i="32"/>
  <c r="F16" i="32"/>
  <c r="G16" i="32"/>
  <c r="C17" i="32"/>
  <c r="D17" i="32"/>
  <c r="E17" i="32"/>
  <c r="F17" i="32"/>
  <c r="G17" i="32"/>
  <c r="C18" i="32"/>
  <c r="D18" i="32"/>
  <c r="E18" i="32"/>
  <c r="F18" i="32"/>
  <c r="G18" i="32"/>
  <c r="C19" i="32"/>
  <c r="D19" i="32"/>
  <c r="E19" i="32"/>
  <c r="F19" i="32"/>
  <c r="G19" i="32"/>
  <c r="C20" i="32"/>
  <c r="D20" i="32"/>
  <c r="E20" i="32"/>
  <c r="F20" i="32"/>
  <c r="G20" i="32"/>
  <c r="C21" i="32"/>
  <c r="D21" i="32"/>
  <c r="E21" i="32"/>
  <c r="F21" i="32"/>
  <c r="G21" i="32"/>
  <c r="C22" i="32"/>
  <c r="D22" i="32"/>
  <c r="E22" i="32"/>
  <c r="F22" i="32"/>
  <c r="G22" i="32"/>
  <c r="C23" i="32"/>
  <c r="D23" i="32"/>
  <c r="E23" i="32"/>
  <c r="F23" i="32"/>
  <c r="G23" i="32"/>
  <c r="C24" i="32"/>
  <c r="D24" i="32"/>
  <c r="E24" i="32"/>
  <c r="F24" i="32"/>
  <c r="G24" i="32"/>
  <c r="C25" i="32"/>
  <c r="D25" i="32"/>
  <c r="E25" i="32"/>
  <c r="F25" i="32"/>
  <c r="G25" i="32"/>
  <c r="C26" i="32"/>
  <c r="D26" i="32"/>
  <c r="E26" i="32"/>
  <c r="F26" i="32"/>
  <c r="G26" i="32"/>
  <c r="C27" i="32"/>
  <c r="D27" i="32"/>
  <c r="E27" i="32"/>
  <c r="F27" i="32"/>
  <c r="G27" i="32"/>
  <c r="C28" i="32"/>
  <c r="D28" i="32"/>
  <c r="E28" i="32"/>
  <c r="F28" i="32"/>
  <c r="G28" i="32"/>
  <c r="C29" i="32"/>
  <c r="D29" i="32"/>
  <c r="E29" i="32"/>
  <c r="F29" i="32"/>
  <c r="G29" i="32"/>
  <c r="C30" i="32"/>
  <c r="D30" i="32"/>
  <c r="E30" i="32"/>
  <c r="F30" i="32"/>
  <c r="G30" i="32"/>
  <c r="C31" i="32"/>
  <c r="D31" i="32"/>
  <c r="E31" i="32"/>
  <c r="F31" i="32"/>
  <c r="G31" i="32"/>
  <c r="C32" i="32"/>
  <c r="D32" i="32"/>
  <c r="E32" i="32"/>
  <c r="F32" i="32"/>
  <c r="G32" i="32"/>
  <c r="C33" i="32"/>
  <c r="D33" i="32"/>
  <c r="E33" i="32"/>
  <c r="F33" i="32"/>
  <c r="G33" i="32"/>
  <c r="C34" i="32"/>
  <c r="D34" i="32"/>
  <c r="E34" i="32"/>
  <c r="F34" i="32"/>
  <c r="G34" i="32"/>
  <c r="C35" i="32"/>
  <c r="D35" i="32"/>
  <c r="E35" i="32"/>
  <c r="F35" i="32"/>
  <c r="G35" i="32"/>
  <c r="C36" i="32"/>
  <c r="D36" i="32"/>
  <c r="E36" i="32"/>
  <c r="F36" i="32"/>
  <c r="G36" i="32"/>
  <c r="C37" i="32"/>
  <c r="D37" i="32"/>
  <c r="E37" i="32"/>
  <c r="F37" i="32"/>
  <c r="G37" i="32"/>
  <c r="C38" i="32"/>
  <c r="D38" i="32"/>
  <c r="E38" i="32"/>
  <c r="F38" i="32"/>
  <c r="G38" i="32"/>
  <c r="C39" i="32"/>
  <c r="D39" i="32"/>
  <c r="E39" i="32"/>
  <c r="F39" i="32"/>
  <c r="G39" i="32"/>
  <c r="C40" i="32"/>
  <c r="D40" i="32"/>
  <c r="E40" i="32"/>
  <c r="F40" i="32"/>
  <c r="G40" i="32"/>
  <c r="C41" i="32"/>
  <c r="D41" i="32"/>
  <c r="E41" i="32"/>
  <c r="F41" i="32"/>
  <c r="G41" i="32"/>
  <c r="C42" i="32"/>
  <c r="D42" i="32"/>
  <c r="E42" i="32"/>
  <c r="F42" i="32"/>
  <c r="G42" i="32"/>
  <c r="C43" i="32"/>
  <c r="D43" i="32"/>
  <c r="E43" i="32"/>
  <c r="F43" i="32"/>
  <c r="G43" i="32"/>
  <c r="C44" i="32"/>
  <c r="D44" i="32"/>
  <c r="E44" i="32"/>
  <c r="F44" i="32"/>
  <c r="G44" i="32"/>
  <c r="C45" i="32"/>
  <c r="D45" i="32"/>
  <c r="E45" i="32"/>
  <c r="F45" i="32"/>
  <c r="G45" i="32"/>
  <c r="C46" i="32"/>
  <c r="D46" i="32"/>
  <c r="E46" i="32"/>
  <c r="F46" i="32"/>
  <c r="G46" i="32"/>
  <c r="C47" i="32"/>
  <c r="D47" i="32"/>
  <c r="E47" i="32"/>
  <c r="F47" i="32"/>
  <c r="G47" i="32"/>
  <c r="C48" i="32"/>
  <c r="D48" i="32"/>
  <c r="E48" i="32"/>
  <c r="F48" i="32"/>
  <c r="G48" i="32"/>
  <c r="C49" i="32"/>
  <c r="D49" i="32"/>
  <c r="E49" i="32"/>
  <c r="F49" i="32"/>
  <c r="G49" i="32"/>
  <c r="C50" i="32"/>
  <c r="D50" i="32"/>
  <c r="E50" i="32"/>
  <c r="F50" i="32"/>
  <c r="G50" i="32"/>
  <c r="C51" i="32"/>
  <c r="D51" i="32"/>
  <c r="E51" i="32"/>
  <c r="F51" i="32"/>
  <c r="G51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5" i="30"/>
  <c r="E7" i="33" s="1"/>
  <c r="B3" i="30"/>
  <c r="E8" i="32" s="1"/>
  <c r="B2" i="30"/>
  <c r="B8" i="32" s="1"/>
  <c r="L2" i="24"/>
  <c r="L46" i="24"/>
  <c r="E2" i="25"/>
  <c r="B46" i="24" s="1"/>
  <c r="E1" i="25"/>
  <c r="B2" i="24" s="1"/>
  <c r="B10" i="24"/>
  <c r="C10" i="24"/>
  <c r="D10" i="24"/>
  <c r="E10" i="24"/>
  <c r="F10" i="24"/>
  <c r="G10" i="24"/>
  <c r="H10" i="24"/>
  <c r="I10" i="24"/>
  <c r="J10" i="24"/>
  <c r="K10" i="24"/>
  <c r="L10" i="24"/>
  <c r="M10" i="24"/>
  <c r="N10" i="24"/>
  <c r="O10" i="24"/>
  <c r="P10" i="24"/>
  <c r="Q10" i="24"/>
  <c r="R10" i="24"/>
  <c r="S10" i="24"/>
  <c r="T10" i="24"/>
  <c r="U10" i="24"/>
  <c r="V10" i="24"/>
  <c r="B11" i="24"/>
  <c r="C11" i="24"/>
  <c r="D11" i="24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B12" i="24"/>
  <c r="C12" i="24"/>
  <c r="D12" i="24"/>
  <c r="E12" i="24"/>
  <c r="F12" i="24"/>
  <c r="G12" i="24"/>
  <c r="H12" i="24"/>
  <c r="I12" i="24"/>
  <c r="J12" i="24"/>
  <c r="K12" i="24"/>
  <c r="L12" i="24"/>
  <c r="M12" i="24"/>
  <c r="N12" i="24"/>
  <c r="O12" i="24"/>
  <c r="P12" i="24"/>
  <c r="Q12" i="24"/>
  <c r="R12" i="24"/>
  <c r="S12" i="24"/>
  <c r="T12" i="24"/>
  <c r="U12" i="24"/>
  <c r="V12" i="24"/>
  <c r="B13" i="24"/>
  <c r="C13" i="24"/>
  <c r="D13" i="24"/>
  <c r="E13" i="24"/>
  <c r="F13" i="24"/>
  <c r="G13" i="24"/>
  <c r="H13" i="24"/>
  <c r="I13" i="24"/>
  <c r="J13" i="24"/>
  <c r="K13" i="24"/>
  <c r="L13" i="24"/>
  <c r="M13" i="24"/>
  <c r="N13" i="24"/>
  <c r="O13" i="24"/>
  <c r="P13" i="24"/>
  <c r="Q13" i="24"/>
  <c r="R13" i="24"/>
  <c r="S13" i="24"/>
  <c r="T13" i="24"/>
  <c r="U13" i="24"/>
  <c r="V13" i="24"/>
  <c r="B14" i="24"/>
  <c r="C14" i="24"/>
  <c r="D14" i="24"/>
  <c r="E14" i="24"/>
  <c r="F14" i="24"/>
  <c r="G14" i="24"/>
  <c r="H14" i="24"/>
  <c r="I14" i="24"/>
  <c r="J14" i="24"/>
  <c r="K14" i="24"/>
  <c r="L14" i="24"/>
  <c r="M14" i="24"/>
  <c r="N14" i="24"/>
  <c r="O14" i="24"/>
  <c r="P14" i="24"/>
  <c r="Q14" i="24"/>
  <c r="R14" i="24"/>
  <c r="S14" i="24"/>
  <c r="T14" i="24"/>
  <c r="U14" i="24"/>
  <c r="V14" i="24"/>
  <c r="B15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B16" i="24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B18" i="24"/>
  <c r="C18" i="24"/>
  <c r="D18" i="24"/>
  <c r="E18" i="24"/>
  <c r="F18" i="24"/>
  <c r="G18" i="24"/>
  <c r="H18" i="24"/>
  <c r="I18" i="24"/>
  <c r="J18" i="24"/>
  <c r="K18" i="24"/>
  <c r="L18" i="24"/>
  <c r="M18" i="24"/>
  <c r="N18" i="24"/>
  <c r="O18" i="24"/>
  <c r="P18" i="24"/>
  <c r="Q18" i="24"/>
  <c r="R18" i="24"/>
  <c r="S18" i="24"/>
  <c r="T18" i="24"/>
  <c r="U18" i="24"/>
  <c r="V18" i="24"/>
  <c r="B19" i="24"/>
  <c r="C19" i="24"/>
  <c r="D19" i="24"/>
  <c r="E19" i="24"/>
  <c r="F19" i="24"/>
  <c r="G19" i="24"/>
  <c r="H19" i="24"/>
  <c r="I19" i="24"/>
  <c r="J19" i="24"/>
  <c r="K19" i="24"/>
  <c r="L19" i="24"/>
  <c r="M19" i="24"/>
  <c r="N19" i="24"/>
  <c r="O19" i="24"/>
  <c r="P19" i="24"/>
  <c r="Q19" i="24"/>
  <c r="R19" i="24"/>
  <c r="S19" i="24"/>
  <c r="T19" i="24"/>
  <c r="U19" i="24"/>
  <c r="V19" i="24"/>
  <c r="B20" i="24"/>
  <c r="C20" i="24"/>
  <c r="D20" i="24"/>
  <c r="E20" i="24"/>
  <c r="F20" i="24"/>
  <c r="G20" i="24"/>
  <c r="H20" i="24"/>
  <c r="I20" i="24"/>
  <c r="J20" i="24"/>
  <c r="K20" i="24"/>
  <c r="L20" i="24"/>
  <c r="M20" i="24"/>
  <c r="N20" i="24"/>
  <c r="O20" i="24"/>
  <c r="P20" i="24"/>
  <c r="Q20" i="24"/>
  <c r="R20" i="24"/>
  <c r="S20" i="24"/>
  <c r="T20" i="24"/>
  <c r="U20" i="24"/>
  <c r="V20" i="24"/>
  <c r="B21" i="24"/>
  <c r="C21" i="24"/>
  <c r="D21" i="24"/>
  <c r="E21" i="24"/>
  <c r="F21" i="24"/>
  <c r="G21" i="24"/>
  <c r="H21" i="24"/>
  <c r="I21" i="24"/>
  <c r="J21" i="24"/>
  <c r="K21" i="24"/>
  <c r="L21" i="24"/>
  <c r="M21" i="24"/>
  <c r="N21" i="24"/>
  <c r="O21" i="24"/>
  <c r="P21" i="24"/>
  <c r="Q21" i="24"/>
  <c r="R21" i="24"/>
  <c r="S21" i="24"/>
  <c r="T21" i="24"/>
  <c r="U21" i="24"/>
  <c r="V21" i="24"/>
  <c r="B22" i="24"/>
  <c r="C22" i="24"/>
  <c r="D22" i="24"/>
  <c r="E22" i="24"/>
  <c r="F22" i="24"/>
  <c r="G22" i="24"/>
  <c r="H22" i="24"/>
  <c r="I22" i="24"/>
  <c r="J22" i="24"/>
  <c r="K22" i="24"/>
  <c r="L22" i="24"/>
  <c r="M22" i="24"/>
  <c r="N22" i="24"/>
  <c r="O22" i="24"/>
  <c r="P22" i="24"/>
  <c r="Q22" i="24"/>
  <c r="R22" i="24"/>
  <c r="S22" i="24"/>
  <c r="T22" i="24"/>
  <c r="U22" i="24"/>
  <c r="V22" i="24"/>
  <c r="B23" i="24"/>
  <c r="C23" i="24"/>
  <c r="D23" i="24"/>
  <c r="E23" i="24"/>
  <c r="F23" i="24"/>
  <c r="G23" i="24"/>
  <c r="H23" i="24"/>
  <c r="I23" i="24"/>
  <c r="J23" i="24"/>
  <c r="K23" i="24"/>
  <c r="L23" i="24"/>
  <c r="M23" i="24"/>
  <c r="N23" i="24"/>
  <c r="O23" i="24"/>
  <c r="P23" i="24"/>
  <c r="Q23" i="24"/>
  <c r="R23" i="24"/>
  <c r="S23" i="24"/>
  <c r="T23" i="24"/>
  <c r="U23" i="24"/>
  <c r="V23" i="24"/>
  <c r="B24" i="24"/>
  <c r="C24" i="24"/>
  <c r="D24" i="24"/>
  <c r="E24" i="24"/>
  <c r="F24" i="24"/>
  <c r="G24" i="24"/>
  <c r="H24" i="24"/>
  <c r="I24" i="24"/>
  <c r="J24" i="24"/>
  <c r="K24" i="24"/>
  <c r="L24" i="24"/>
  <c r="M24" i="24"/>
  <c r="N24" i="24"/>
  <c r="O24" i="24"/>
  <c r="P24" i="24"/>
  <c r="Q24" i="24"/>
  <c r="R24" i="24"/>
  <c r="S24" i="24"/>
  <c r="T24" i="24"/>
  <c r="U24" i="24"/>
  <c r="V24" i="24"/>
  <c r="B25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B26" i="24"/>
  <c r="C26" i="24"/>
  <c r="D26" i="24"/>
  <c r="E26" i="24"/>
  <c r="F26" i="24"/>
  <c r="G26" i="24"/>
  <c r="H26" i="24"/>
  <c r="I26" i="24"/>
  <c r="J26" i="24"/>
  <c r="K26" i="24"/>
  <c r="L26" i="24"/>
  <c r="M26" i="24"/>
  <c r="N26" i="24"/>
  <c r="O26" i="24"/>
  <c r="P26" i="24"/>
  <c r="Q26" i="24"/>
  <c r="R26" i="24"/>
  <c r="S26" i="24"/>
  <c r="T26" i="24"/>
  <c r="U26" i="24"/>
  <c r="V26" i="24"/>
  <c r="B27" i="24"/>
  <c r="C27" i="24"/>
  <c r="D27" i="24"/>
  <c r="E27" i="24"/>
  <c r="F27" i="24"/>
  <c r="G27" i="24"/>
  <c r="H27" i="24"/>
  <c r="I27" i="24"/>
  <c r="J27" i="24"/>
  <c r="K27" i="24"/>
  <c r="L27" i="24"/>
  <c r="M27" i="24"/>
  <c r="N27" i="24"/>
  <c r="O27" i="24"/>
  <c r="P27" i="24"/>
  <c r="Q27" i="24"/>
  <c r="R27" i="24"/>
  <c r="S27" i="24"/>
  <c r="T27" i="24"/>
  <c r="U27" i="24"/>
  <c r="V27" i="24"/>
  <c r="B28" i="24"/>
  <c r="C28" i="24"/>
  <c r="D28" i="24"/>
  <c r="E28" i="24"/>
  <c r="F28" i="24"/>
  <c r="G28" i="24"/>
  <c r="H28" i="24"/>
  <c r="I28" i="24"/>
  <c r="J28" i="24"/>
  <c r="K28" i="24"/>
  <c r="L28" i="24"/>
  <c r="M28" i="24"/>
  <c r="N28" i="24"/>
  <c r="O28" i="24"/>
  <c r="P28" i="24"/>
  <c r="Q28" i="24"/>
  <c r="R28" i="24"/>
  <c r="S28" i="24"/>
  <c r="T28" i="24"/>
  <c r="U28" i="24"/>
  <c r="V28" i="24"/>
  <c r="B29" i="24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B30" i="24"/>
  <c r="C30" i="24"/>
  <c r="D30" i="24"/>
  <c r="E30" i="24"/>
  <c r="F30" i="24"/>
  <c r="G30" i="24"/>
  <c r="H30" i="24"/>
  <c r="I30" i="24"/>
  <c r="J30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B31" i="24"/>
  <c r="C31" i="24"/>
  <c r="D31" i="24"/>
  <c r="E31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R31" i="24"/>
  <c r="S31" i="24"/>
  <c r="T31" i="24"/>
  <c r="U31" i="24"/>
  <c r="V31" i="24"/>
  <c r="B32" i="24"/>
  <c r="C32" i="24"/>
  <c r="D32" i="24"/>
  <c r="E32" i="24"/>
  <c r="F32" i="24"/>
  <c r="G32" i="24"/>
  <c r="H32" i="24"/>
  <c r="I32" i="24"/>
  <c r="J32" i="24"/>
  <c r="K32" i="24"/>
  <c r="L32" i="24"/>
  <c r="M32" i="24"/>
  <c r="N32" i="24"/>
  <c r="O32" i="24"/>
  <c r="P32" i="24"/>
  <c r="Q32" i="24"/>
  <c r="R32" i="24"/>
  <c r="S32" i="24"/>
  <c r="T32" i="24"/>
  <c r="U32" i="24"/>
  <c r="V32" i="24"/>
  <c r="B33" i="24"/>
  <c r="C33" i="24"/>
  <c r="D33" i="24"/>
  <c r="E33" i="24"/>
  <c r="F33" i="24"/>
  <c r="G33" i="24"/>
  <c r="H33" i="24"/>
  <c r="I33" i="24"/>
  <c r="J33" i="24"/>
  <c r="K33" i="24"/>
  <c r="L33" i="24"/>
  <c r="M33" i="24"/>
  <c r="N33" i="24"/>
  <c r="O33" i="24"/>
  <c r="P33" i="24"/>
  <c r="Q33" i="24"/>
  <c r="R33" i="24"/>
  <c r="S33" i="24"/>
  <c r="T33" i="24"/>
  <c r="U33" i="24"/>
  <c r="V33" i="24"/>
  <c r="B34" i="24"/>
  <c r="C34" i="24"/>
  <c r="D34" i="24"/>
  <c r="E34" i="24"/>
  <c r="F34" i="24"/>
  <c r="G34" i="24"/>
  <c r="H34" i="24"/>
  <c r="I34" i="24"/>
  <c r="J34" i="24"/>
  <c r="K34" i="24"/>
  <c r="L34" i="24"/>
  <c r="M34" i="24"/>
  <c r="N34" i="24"/>
  <c r="O34" i="24"/>
  <c r="P34" i="24"/>
  <c r="Q34" i="24"/>
  <c r="R34" i="24"/>
  <c r="S34" i="24"/>
  <c r="T34" i="24"/>
  <c r="U34" i="24"/>
  <c r="V34" i="24"/>
  <c r="B35" i="24"/>
  <c r="C35" i="24"/>
  <c r="D35" i="24"/>
  <c r="E35" i="24"/>
  <c r="F35" i="24"/>
  <c r="G35" i="24"/>
  <c r="H35" i="24"/>
  <c r="I35" i="24"/>
  <c r="J35" i="24"/>
  <c r="K35" i="24"/>
  <c r="L35" i="24"/>
  <c r="M35" i="24"/>
  <c r="N35" i="24"/>
  <c r="O35" i="24"/>
  <c r="P35" i="24"/>
  <c r="Q35" i="24"/>
  <c r="R35" i="24"/>
  <c r="S35" i="24"/>
  <c r="T35" i="24"/>
  <c r="U35" i="24"/>
  <c r="V35" i="24"/>
  <c r="B36" i="24"/>
  <c r="C36" i="24"/>
  <c r="D36" i="24"/>
  <c r="E36" i="24"/>
  <c r="F36" i="24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U36" i="24"/>
  <c r="V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T37" i="24"/>
  <c r="U37" i="24"/>
  <c r="V37" i="24"/>
  <c r="B38" i="24"/>
  <c r="C38" i="24"/>
  <c r="D38" i="24"/>
  <c r="E38" i="24"/>
  <c r="F38" i="24"/>
  <c r="G38" i="24"/>
  <c r="H38" i="24"/>
  <c r="I38" i="24"/>
  <c r="J38" i="24"/>
  <c r="K38" i="24"/>
  <c r="L38" i="24"/>
  <c r="M38" i="24"/>
  <c r="N38" i="24"/>
  <c r="O38" i="24"/>
  <c r="P38" i="24"/>
  <c r="Q38" i="24"/>
  <c r="R38" i="24"/>
  <c r="S38" i="24"/>
  <c r="T38" i="24"/>
  <c r="U38" i="24"/>
  <c r="V38" i="24"/>
  <c r="B39" i="24"/>
  <c r="C39" i="24"/>
  <c r="D39" i="24"/>
  <c r="E39" i="24"/>
  <c r="F39" i="24"/>
  <c r="G39" i="24"/>
  <c r="H39" i="24"/>
  <c r="I39" i="24"/>
  <c r="J39" i="24"/>
  <c r="K39" i="24"/>
  <c r="L39" i="24"/>
  <c r="M39" i="24"/>
  <c r="N39" i="24"/>
  <c r="O39" i="24"/>
  <c r="P39" i="24"/>
  <c r="Q39" i="24"/>
  <c r="R39" i="24"/>
  <c r="S39" i="24"/>
  <c r="T39" i="24"/>
  <c r="U39" i="24"/>
  <c r="V39" i="24"/>
  <c r="B40" i="24"/>
  <c r="C40" i="24"/>
  <c r="D40" i="24"/>
  <c r="E40" i="24"/>
  <c r="F40" i="24"/>
  <c r="G40" i="24"/>
  <c r="H40" i="24"/>
  <c r="I40" i="24"/>
  <c r="J40" i="24"/>
  <c r="K40" i="24"/>
  <c r="L40" i="24"/>
  <c r="M40" i="24"/>
  <c r="N40" i="24"/>
  <c r="O40" i="24"/>
  <c r="P40" i="24"/>
  <c r="Q40" i="24"/>
  <c r="R40" i="24"/>
  <c r="S40" i="24"/>
  <c r="T40" i="24"/>
  <c r="U40" i="24"/>
  <c r="V40" i="24"/>
  <c r="B41" i="24"/>
  <c r="C41" i="24"/>
  <c r="D41" i="24"/>
  <c r="E41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B42" i="24"/>
  <c r="C42" i="24"/>
  <c r="D42" i="24"/>
  <c r="E42" i="24"/>
  <c r="F42" i="24"/>
  <c r="G42" i="24"/>
  <c r="H42" i="24"/>
  <c r="I42" i="24"/>
  <c r="J42" i="24"/>
  <c r="K42" i="24"/>
  <c r="L42" i="24"/>
  <c r="M42" i="24"/>
  <c r="N42" i="24"/>
  <c r="O42" i="24"/>
  <c r="P42" i="24"/>
  <c r="Q42" i="24"/>
  <c r="R42" i="24"/>
  <c r="S42" i="24"/>
  <c r="T42" i="24"/>
  <c r="U42" i="24"/>
  <c r="V42" i="24"/>
  <c r="B43" i="24"/>
  <c r="C43" i="24"/>
  <c r="D43" i="24"/>
  <c r="E43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B6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U7" i="24"/>
  <c r="V7" i="24"/>
  <c r="B8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P8" i="24"/>
  <c r="Q8" i="24"/>
  <c r="R8" i="24"/>
  <c r="S8" i="24"/>
  <c r="T8" i="24"/>
  <c r="U8" i="24"/>
  <c r="V8" i="24"/>
  <c r="B9" i="24"/>
  <c r="C9" i="24"/>
  <c r="D9" i="24"/>
  <c r="E9" i="24"/>
  <c r="F9" i="24"/>
  <c r="G9" i="24"/>
  <c r="H9" i="24"/>
  <c r="I9" i="24"/>
  <c r="J9" i="24"/>
  <c r="K9" i="24"/>
  <c r="L9" i="24"/>
  <c r="M9" i="24"/>
  <c r="N9" i="24"/>
  <c r="O9" i="24"/>
  <c r="P9" i="24"/>
  <c r="Q9" i="24"/>
  <c r="R9" i="24"/>
  <c r="S9" i="24"/>
  <c r="T9" i="24"/>
  <c r="U9" i="24"/>
  <c r="V9" i="24"/>
  <c r="C5" i="24"/>
  <c r="D5" i="24"/>
  <c r="E5" i="24"/>
  <c r="F5" i="24"/>
  <c r="G5" i="24"/>
  <c r="H5" i="24"/>
  <c r="I5" i="24"/>
  <c r="J5" i="24"/>
  <c r="K5" i="24"/>
  <c r="L5" i="24"/>
  <c r="M5" i="24"/>
  <c r="N5" i="24"/>
  <c r="O5" i="24"/>
  <c r="P5" i="24"/>
  <c r="Q5" i="24"/>
  <c r="R5" i="24"/>
  <c r="S5" i="24"/>
  <c r="T5" i="24"/>
  <c r="U5" i="24"/>
  <c r="V5" i="24"/>
  <c r="B5" i="24"/>
  <c r="C4" i="24"/>
  <c r="D4" i="24"/>
  <c r="E4" i="24"/>
  <c r="F4" i="24"/>
  <c r="G4" i="24"/>
  <c r="H4" i="24"/>
  <c r="I4" i="24"/>
  <c r="J4" i="24"/>
  <c r="K4" i="24"/>
  <c r="L4" i="24"/>
  <c r="M4" i="24"/>
  <c r="N4" i="24"/>
  <c r="O4" i="24"/>
  <c r="P4" i="24"/>
  <c r="Q4" i="24"/>
  <c r="R4" i="24"/>
  <c r="S4" i="24"/>
  <c r="T4" i="24"/>
  <c r="U4" i="24"/>
  <c r="V4" i="24"/>
  <c r="B4" i="24"/>
  <c r="J1" i="21"/>
  <c r="B46" i="23" s="1"/>
  <c r="J2" i="23"/>
  <c r="J2" i="21"/>
  <c r="B2" i="23" s="1"/>
  <c r="C47" i="23"/>
  <c r="L47" i="23"/>
  <c r="B47" i="23"/>
  <c r="B87" i="23"/>
  <c r="C87" i="23"/>
  <c r="D87" i="23"/>
  <c r="E87" i="23"/>
  <c r="F87" i="23"/>
  <c r="G87" i="23"/>
  <c r="H87" i="23"/>
  <c r="I87" i="23"/>
  <c r="J87" i="23"/>
  <c r="K87" i="23"/>
  <c r="L87" i="23"/>
  <c r="M87" i="23"/>
  <c r="N87" i="23"/>
  <c r="O87" i="23"/>
  <c r="P87" i="23"/>
  <c r="Q87" i="23"/>
  <c r="B74" i="23"/>
  <c r="C74" i="23"/>
  <c r="D74" i="23"/>
  <c r="E74" i="23"/>
  <c r="F74" i="23"/>
  <c r="G74" i="23"/>
  <c r="H74" i="23"/>
  <c r="I74" i="23"/>
  <c r="J74" i="23"/>
  <c r="K74" i="23"/>
  <c r="L74" i="23"/>
  <c r="M74" i="23"/>
  <c r="N74" i="23"/>
  <c r="O74" i="23"/>
  <c r="P74" i="23"/>
  <c r="Q74" i="23"/>
  <c r="B75" i="23"/>
  <c r="C75" i="23"/>
  <c r="D75" i="23"/>
  <c r="E75" i="23"/>
  <c r="F75" i="23"/>
  <c r="G75" i="23"/>
  <c r="H75" i="23"/>
  <c r="I75" i="23"/>
  <c r="J75" i="23"/>
  <c r="K75" i="23"/>
  <c r="L75" i="23"/>
  <c r="M75" i="23"/>
  <c r="N75" i="23"/>
  <c r="O75" i="23"/>
  <c r="P75" i="23"/>
  <c r="Q75" i="23"/>
  <c r="B76" i="23"/>
  <c r="C76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B77" i="23"/>
  <c r="C77" i="23"/>
  <c r="D77" i="23"/>
  <c r="E77" i="23"/>
  <c r="F77" i="23"/>
  <c r="G77" i="23"/>
  <c r="H77" i="23"/>
  <c r="I77" i="23"/>
  <c r="J77" i="23"/>
  <c r="K77" i="23"/>
  <c r="L77" i="23"/>
  <c r="M77" i="23"/>
  <c r="N77" i="23"/>
  <c r="O77" i="23"/>
  <c r="P77" i="23"/>
  <c r="Q77" i="23"/>
  <c r="B78" i="23"/>
  <c r="C78" i="23"/>
  <c r="D78" i="23"/>
  <c r="E78" i="23"/>
  <c r="F78" i="23"/>
  <c r="G78" i="23"/>
  <c r="H78" i="23"/>
  <c r="I78" i="23"/>
  <c r="J78" i="23"/>
  <c r="K78" i="23"/>
  <c r="L78" i="23"/>
  <c r="M78" i="23"/>
  <c r="N78" i="23"/>
  <c r="O78" i="23"/>
  <c r="P78" i="23"/>
  <c r="Q78" i="23"/>
  <c r="B79" i="23"/>
  <c r="C79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B80" i="23"/>
  <c r="C80" i="23"/>
  <c r="D80" i="23"/>
  <c r="E80" i="23"/>
  <c r="F80" i="23"/>
  <c r="G80" i="23"/>
  <c r="H80" i="23"/>
  <c r="I80" i="23"/>
  <c r="J80" i="23"/>
  <c r="K80" i="23"/>
  <c r="L80" i="23"/>
  <c r="M80" i="23"/>
  <c r="N80" i="23"/>
  <c r="O80" i="23"/>
  <c r="P80" i="23"/>
  <c r="Q80" i="23"/>
  <c r="B81" i="23"/>
  <c r="C81" i="23"/>
  <c r="D81" i="23"/>
  <c r="E81" i="23"/>
  <c r="F81" i="23"/>
  <c r="G81" i="23"/>
  <c r="H81" i="23"/>
  <c r="I81" i="23"/>
  <c r="J81" i="23"/>
  <c r="K81" i="23"/>
  <c r="L81" i="23"/>
  <c r="M81" i="23"/>
  <c r="N81" i="23"/>
  <c r="O81" i="23"/>
  <c r="P81" i="23"/>
  <c r="Q81" i="23"/>
  <c r="B82" i="23"/>
  <c r="C82" i="23"/>
  <c r="D82" i="23"/>
  <c r="E82" i="23"/>
  <c r="F82" i="23"/>
  <c r="G82" i="23"/>
  <c r="H82" i="23"/>
  <c r="I82" i="23"/>
  <c r="J82" i="23"/>
  <c r="K82" i="23"/>
  <c r="L82" i="23"/>
  <c r="M82" i="23"/>
  <c r="N82" i="23"/>
  <c r="O82" i="23"/>
  <c r="P82" i="23"/>
  <c r="Q82" i="23"/>
  <c r="B83" i="23"/>
  <c r="C83" i="23"/>
  <c r="D83" i="23"/>
  <c r="E83" i="23"/>
  <c r="F83" i="23"/>
  <c r="G83" i="23"/>
  <c r="H83" i="23"/>
  <c r="I83" i="23"/>
  <c r="J83" i="23"/>
  <c r="K83" i="23"/>
  <c r="L83" i="23"/>
  <c r="M83" i="23"/>
  <c r="N83" i="23"/>
  <c r="O83" i="23"/>
  <c r="P83" i="23"/>
  <c r="Q83" i="23"/>
  <c r="B84" i="23"/>
  <c r="C84" i="23"/>
  <c r="D84" i="23"/>
  <c r="E84" i="23"/>
  <c r="F84" i="23"/>
  <c r="G84" i="23"/>
  <c r="H84" i="23"/>
  <c r="I84" i="23"/>
  <c r="J84" i="23"/>
  <c r="K84" i="23"/>
  <c r="L84" i="23"/>
  <c r="M84" i="23"/>
  <c r="N84" i="23"/>
  <c r="O84" i="23"/>
  <c r="P84" i="23"/>
  <c r="Q84" i="23"/>
  <c r="B85" i="23"/>
  <c r="C85" i="23"/>
  <c r="D85" i="23"/>
  <c r="E85" i="23"/>
  <c r="F85" i="23"/>
  <c r="G85" i="23"/>
  <c r="H85" i="23"/>
  <c r="I85" i="23"/>
  <c r="J85" i="23"/>
  <c r="K85" i="23"/>
  <c r="L85" i="23"/>
  <c r="M85" i="23"/>
  <c r="N85" i="23"/>
  <c r="O85" i="23"/>
  <c r="P85" i="23"/>
  <c r="Q85" i="23"/>
  <c r="B86" i="23"/>
  <c r="C86" i="23"/>
  <c r="D86" i="23"/>
  <c r="E86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B49" i="23"/>
  <c r="C49" i="23"/>
  <c r="D49" i="23"/>
  <c r="E49" i="23"/>
  <c r="F49" i="23"/>
  <c r="G49" i="23"/>
  <c r="H49" i="23"/>
  <c r="I49" i="23"/>
  <c r="J49" i="23"/>
  <c r="K49" i="23"/>
  <c r="L49" i="23"/>
  <c r="M49" i="23"/>
  <c r="N49" i="23"/>
  <c r="O49" i="23"/>
  <c r="P49" i="23"/>
  <c r="Q49" i="23"/>
  <c r="B50" i="23"/>
  <c r="C50" i="23"/>
  <c r="D50" i="23"/>
  <c r="E50" i="23"/>
  <c r="F50" i="23"/>
  <c r="G50" i="23"/>
  <c r="H50" i="23"/>
  <c r="I50" i="23"/>
  <c r="J50" i="23"/>
  <c r="K50" i="23"/>
  <c r="L50" i="23"/>
  <c r="M50" i="23"/>
  <c r="N50" i="23"/>
  <c r="O50" i="23"/>
  <c r="P50" i="23"/>
  <c r="Q50" i="23"/>
  <c r="B51" i="23"/>
  <c r="C51" i="23"/>
  <c r="D51" i="23"/>
  <c r="E51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B52" i="23"/>
  <c r="C52" i="23"/>
  <c r="D52" i="23"/>
  <c r="E52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B53" i="23"/>
  <c r="C53" i="23"/>
  <c r="D53" i="23"/>
  <c r="E53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B54" i="23"/>
  <c r="C54" i="23"/>
  <c r="D54" i="23"/>
  <c r="E54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B55" i="23"/>
  <c r="C55" i="23"/>
  <c r="D55" i="23"/>
  <c r="E55" i="23"/>
  <c r="F55" i="23"/>
  <c r="G55" i="23"/>
  <c r="H55" i="23"/>
  <c r="I55" i="23"/>
  <c r="J55" i="23"/>
  <c r="K55" i="23"/>
  <c r="L55" i="23"/>
  <c r="M55" i="23"/>
  <c r="N55" i="23"/>
  <c r="O55" i="23"/>
  <c r="P55" i="23"/>
  <c r="Q55" i="23"/>
  <c r="B56" i="23"/>
  <c r="C56" i="23"/>
  <c r="D56" i="23"/>
  <c r="E56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B57" i="23"/>
  <c r="C57" i="23"/>
  <c r="D57" i="23"/>
  <c r="E57" i="23"/>
  <c r="F57" i="23"/>
  <c r="G57" i="23"/>
  <c r="H57" i="23"/>
  <c r="I57" i="23"/>
  <c r="J57" i="23"/>
  <c r="K57" i="23"/>
  <c r="L57" i="23"/>
  <c r="M57" i="23"/>
  <c r="N57" i="23"/>
  <c r="O57" i="23"/>
  <c r="P57" i="23"/>
  <c r="Q57" i="23"/>
  <c r="B58" i="23"/>
  <c r="C58" i="23"/>
  <c r="D58" i="23"/>
  <c r="E58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B59" i="23"/>
  <c r="C59" i="23"/>
  <c r="D59" i="23"/>
  <c r="E59" i="23"/>
  <c r="F59" i="23"/>
  <c r="G59" i="23"/>
  <c r="H59" i="23"/>
  <c r="I59" i="23"/>
  <c r="J59" i="23"/>
  <c r="K59" i="23"/>
  <c r="L59" i="23"/>
  <c r="M59" i="23"/>
  <c r="N59" i="23"/>
  <c r="O59" i="23"/>
  <c r="P59" i="23"/>
  <c r="Q59" i="23"/>
  <c r="B60" i="23"/>
  <c r="C60" i="23"/>
  <c r="D60" i="23"/>
  <c r="E60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B61" i="23"/>
  <c r="C61" i="23"/>
  <c r="D61" i="23"/>
  <c r="E61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B62" i="23"/>
  <c r="C62" i="23"/>
  <c r="D62" i="23"/>
  <c r="E62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B63" i="23"/>
  <c r="C63" i="23"/>
  <c r="D63" i="23"/>
  <c r="E63" i="23"/>
  <c r="F63" i="23"/>
  <c r="G63" i="23"/>
  <c r="H63" i="23"/>
  <c r="I63" i="23"/>
  <c r="J63" i="23"/>
  <c r="K63" i="23"/>
  <c r="L63" i="23"/>
  <c r="M63" i="23"/>
  <c r="N63" i="23"/>
  <c r="O63" i="23"/>
  <c r="P63" i="23"/>
  <c r="Q63" i="23"/>
  <c r="B64" i="23"/>
  <c r="C64" i="23"/>
  <c r="D64" i="23"/>
  <c r="E64" i="23"/>
  <c r="F64" i="23"/>
  <c r="G64" i="23"/>
  <c r="H64" i="23"/>
  <c r="I64" i="23"/>
  <c r="J64" i="23"/>
  <c r="K64" i="23"/>
  <c r="L64" i="23"/>
  <c r="M64" i="23"/>
  <c r="N64" i="23"/>
  <c r="O64" i="23"/>
  <c r="P64" i="23"/>
  <c r="Q64" i="23"/>
  <c r="B65" i="23"/>
  <c r="C65" i="23"/>
  <c r="D65" i="23"/>
  <c r="E65" i="23"/>
  <c r="F65" i="23"/>
  <c r="G65" i="23"/>
  <c r="H65" i="23"/>
  <c r="I65" i="23"/>
  <c r="J65" i="23"/>
  <c r="K65" i="23"/>
  <c r="L65" i="23"/>
  <c r="M65" i="23"/>
  <c r="N65" i="23"/>
  <c r="O65" i="23"/>
  <c r="P65" i="23"/>
  <c r="Q65" i="23"/>
  <c r="B66" i="23"/>
  <c r="C66" i="23"/>
  <c r="D66" i="23"/>
  <c r="E66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B67" i="23"/>
  <c r="C67" i="23"/>
  <c r="D67" i="23"/>
  <c r="E67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B68" i="23"/>
  <c r="C68" i="23"/>
  <c r="D68" i="23"/>
  <c r="E68" i="23"/>
  <c r="F68" i="23"/>
  <c r="G68" i="23"/>
  <c r="H68" i="23"/>
  <c r="I68" i="23"/>
  <c r="J68" i="23"/>
  <c r="K68" i="23"/>
  <c r="L68" i="23"/>
  <c r="M68" i="23"/>
  <c r="N68" i="23"/>
  <c r="O68" i="23"/>
  <c r="P68" i="23"/>
  <c r="Q68" i="23"/>
  <c r="B69" i="23"/>
  <c r="C69" i="23"/>
  <c r="D69" i="23"/>
  <c r="E69" i="23"/>
  <c r="F69" i="23"/>
  <c r="G69" i="23"/>
  <c r="H69" i="23"/>
  <c r="I69" i="23"/>
  <c r="J69" i="23"/>
  <c r="K69" i="23"/>
  <c r="L69" i="23"/>
  <c r="M69" i="23"/>
  <c r="N69" i="23"/>
  <c r="O69" i="23"/>
  <c r="P69" i="23"/>
  <c r="Q69" i="23"/>
  <c r="B70" i="23"/>
  <c r="C70" i="23"/>
  <c r="D70" i="23"/>
  <c r="E70" i="23"/>
  <c r="F70" i="23"/>
  <c r="G70" i="23"/>
  <c r="H70" i="23"/>
  <c r="I70" i="23"/>
  <c r="J70" i="23"/>
  <c r="K70" i="23"/>
  <c r="L70" i="23"/>
  <c r="M70" i="23"/>
  <c r="N70" i="23"/>
  <c r="O70" i="23"/>
  <c r="P70" i="23"/>
  <c r="Q70" i="23"/>
  <c r="B71" i="23"/>
  <c r="C71" i="23"/>
  <c r="D71" i="23"/>
  <c r="E71" i="23"/>
  <c r="F71" i="23"/>
  <c r="G71" i="23"/>
  <c r="H71" i="23"/>
  <c r="I71" i="23"/>
  <c r="J71" i="23"/>
  <c r="K71" i="23"/>
  <c r="L71" i="23"/>
  <c r="M71" i="23"/>
  <c r="N71" i="23"/>
  <c r="O71" i="23"/>
  <c r="P71" i="23"/>
  <c r="Q71" i="23"/>
  <c r="B72" i="23"/>
  <c r="C72" i="23"/>
  <c r="D72" i="23"/>
  <c r="E72" i="23"/>
  <c r="F72" i="23"/>
  <c r="G72" i="23"/>
  <c r="H72" i="23"/>
  <c r="I72" i="23"/>
  <c r="J72" i="23"/>
  <c r="K72" i="23"/>
  <c r="L72" i="23"/>
  <c r="M72" i="23"/>
  <c r="N72" i="23"/>
  <c r="O72" i="23"/>
  <c r="P72" i="23"/>
  <c r="Q72" i="23"/>
  <c r="B73" i="23"/>
  <c r="C73" i="23"/>
  <c r="D73" i="23"/>
  <c r="E73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C48" i="23"/>
  <c r="D48" i="23"/>
  <c r="E48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B45" i="23"/>
  <c r="C4" i="23"/>
  <c r="L4" i="23"/>
  <c r="B4" i="23"/>
  <c r="B6" i="23"/>
  <c r="C6" i="23"/>
  <c r="D6" i="23"/>
  <c r="E6" i="23"/>
  <c r="F6" i="23"/>
  <c r="G6" i="23"/>
  <c r="H6" i="23"/>
  <c r="I6" i="23"/>
  <c r="J6" i="23"/>
  <c r="K6" i="23"/>
  <c r="L6" i="23"/>
  <c r="M6" i="23"/>
  <c r="N6" i="23"/>
  <c r="O6" i="23"/>
  <c r="P6" i="23"/>
  <c r="Q6" i="23"/>
  <c r="B7" i="23"/>
  <c r="C7" i="23"/>
  <c r="D7" i="23"/>
  <c r="E7" i="23"/>
  <c r="F7" i="23"/>
  <c r="G7" i="23"/>
  <c r="H7" i="23"/>
  <c r="I7" i="23"/>
  <c r="J7" i="23"/>
  <c r="K7" i="23"/>
  <c r="L7" i="23"/>
  <c r="M7" i="23"/>
  <c r="N7" i="23"/>
  <c r="O7" i="23"/>
  <c r="P7" i="23"/>
  <c r="Q7" i="23"/>
  <c r="B8" i="23"/>
  <c r="C8" i="23"/>
  <c r="D8" i="23"/>
  <c r="E8" i="23"/>
  <c r="F8" i="23"/>
  <c r="G8" i="23"/>
  <c r="H8" i="23"/>
  <c r="I8" i="23"/>
  <c r="J8" i="23"/>
  <c r="K8" i="23"/>
  <c r="L8" i="23"/>
  <c r="M8" i="23"/>
  <c r="N8" i="23"/>
  <c r="O8" i="23"/>
  <c r="P8" i="23"/>
  <c r="Q8" i="23"/>
  <c r="B9" i="23"/>
  <c r="C9" i="23"/>
  <c r="D9" i="23"/>
  <c r="E9" i="23"/>
  <c r="F9" i="23"/>
  <c r="G9" i="23"/>
  <c r="H9" i="23"/>
  <c r="I9" i="23"/>
  <c r="J9" i="23"/>
  <c r="K9" i="23"/>
  <c r="L9" i="23"/>
  <c r="M9" i="23"/>
  <c r="N9" i="23"/>
  <c r="O9" i="23"/>
  <c r="P9" i="23"/>
  <c r="Q9" i="23"/>
  <c r="B10" i="23"/>
  <c r="C10" i="23"/>
  <c r="D10" i="23"/>
  <c r="E10" i="23"/>
  <c r="F10" i="23"/>
  <c r="G10" i="23"/>
  <c r="H10" i="23"/>
  <c r="I10" i="23"/>
  <c r="J10" i="23"/>
  <c r="K10" i="23"/>
  <c r="L10" i="23"/>
  <c r="M10" i="23"/>
  <c r="N10" i="23"/>
  <c r="O10" i="23"/>
  <c r="P10" i="23"/>
  <c r="Q10" i="23"/>
  <c r="B11" i="23"/>
  <c r="C11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B12" i="23"/>
  <c r="C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B13" i="23"/>
  <c r="C13" i="23"/>
  <c r="D13" i="23"/>
  <c r="E13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B14" i="23"/>
  <c r="C14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B15" i="23"/>
  <c r="C15" i="23"/>
  <c r="D15" i="23"/>
  <c r="E15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B16" i="23"/>
  <c r="C16" i="23"/>
  <c r="D16" i="23"/>
  <c r="E16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B17" i="23"/>
  <c r="C17" i="23"/>
  <c r="D17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B18" i="23"/>
  <c r="C18" i="23"/>
  <c r="D18" i="23"/>
  <c r="E18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B19" i="23"/>
  <c r="C19" i="23"/>
  <c r="D19" i="23"/>
  <c r="E19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B20" i="23"/>
  <c r="C20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B21" i="23"/>
  <c r="C21" i="23"/>
  <c r="D21" i="23"/>
  <c r="E21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B22" i="23"/>
  <c r="C22" i="23"/>
  <c r="D22" i="23"/>
  <c r="E22" i="23"/>
  <c r="F22" i="23"/>
  <c r="G22" i="23"/>
  <c r="H22" i="23"/>
  <c r="I22" i="23"/>
  <c r="J22" i="23"/>
  <c r="K22" i="23"/>
  <c r="L22" i="23"/>
  <c r="M22" i="23"/>
  <c r="N22" i="23"/>
  <c r="O22" i="23"/>
  <c r="P22" i="23"/>
  <c r="Q22" i="23"/>
  <c r="B23" i="23"/>
  <c r="C23" i="23"/>
  <c r="D23" i="23"/>
  <c r="E23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B24" i="23"/>
  <c r="C24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B25" i="23"/>
  <c r="C25" i="23"/>
  <c r="D25" i="23"/>
  <c r="E25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B26" i="23"/>
  <c r="C26" i="23"/>
  <c r="D26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B27" i="23"/>
  <c r="C27" i="23"/>
  <c r="D27" i="23"/>
  <c r="E27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B28" i="23"/>
  <c r="C28" i="23"/>
  <c r="D28" i="23"/>
  <c r="E28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B29" i="23"/>
  <c r="C29" i="23"/>
  <c r="D29" i="23"/>
  <c r="E29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B30" i="23"/>
  <c r="C30" i="23"/>
  <c r="D30" i="23"/>
  <c r="E30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B31" i="23"/>
  <c r="C31" i="23"/>
  <c r="D31" i="23"/>
  <c r="E31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B32" i="23"/>
  <c r="C32" i="23"/>
  <c r="D32" i="23"/>
  <c r="E32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B33" i="23"/>
  <c r="C33" i="23"/>
  <c r="D33" i="23"/>
  <c r="E33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B34" i="23"/>
  <c r="C34" i="23"/>
  <c r="D34" i="23"/>
  <c r="E34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B35" i="23"/>
  <c r="C35" i="23"/>
  <c r="D35" i="23"/>
  <c r="E35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B36" i="23"/>
  <c r="C36" i="23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B37" i="23"/>
  <c r="C37" i="23"/>
  <c r="D37" i="23"/>
  <c r="E37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B38" i="23"/>
  <c r="C38" i="23"/>
  <c r="D38" i="23"/>
  <c r="E38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B39" i="23"/>
  <c r="C39" i="23"/>
  <c r="D39" i="23"/>
  <c r="E39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B40" i="23"/>
  <c r="C40" i="23"/>
  <c r="D40" i="23"/>
  <c r="E40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B41" i="23"/>
  <c r="C41" i="23"/>
  <c r="D41" i="23"/>
  <c r="E41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B42" i="23"/>
  <c r="C42" i="23"/>
  <c r="D42" i="23"/>
  <c r="E42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B43" i="23"/>
  <c r="C43" i="23"/>
  <c r="D43" i="23"/>
  <c r="E43" i="23"/>
  <c r="F43" i="23"/>
  <c r="G43" i="23"/>
  <c r="H43" i="23"/>
  <c r="I43" i="23"/>
  <c r="J43" i="23"/>
  <c r="K43" i="23"/>
  <c r="L43" i="23"/>
  <c r="M43" i="23"/>
  <c r="N43" i="23"/>
  <c r="O43" i="23"/>
  <c r="P43" i="23"/>
  <c r="Q43" i="23"/>
  <c r="B44" i="23"/>
  <c r="C44" i="23"/>
  <c r="D44" i="23"/>
  <c r="E44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L5" i="23"/>
  <c r="M5" i="23"/>
  <c r="N5" i="23"/>
  <c r="O5" i="23"/>
  <c r="P5" i="23"/>
  <c r="Q5" i="23"/>
  <c r="R5" i="23"/>
  <c r="C5" i="23"/>
  <c r="D5" i="23"/>
  <c r="E5" i="23"/>
  <c r="F5" i="23"/>
  <c r="G5" i="23"/>
  <c r="H5" i="23"/>
  <c r="I5" i="23"/>
  <c r="J5" i="23"/>
  <c r="K5" i="23"/>
  <c r="I2" i="22"/>
  <c r="O3" i="20"/>
  <c r="B2" i="22" s="1"/>
  <c r="B6" i="22"/>
  <c r="C6" i="22"/>
  <c r="D6" i="22"/>
  <c r="E6" i="22"/>
  <c r="F6" i="22"/>
  <c r="G6" i="22"/>
  <c r="H6" i="22"/>
  <c r="I6" i="22"/>
  <c r="J6" i="22"/>
  <c r="K6" i="22"/>
  <c r="L6" i="22"/>
  <c r="M6" i="22"/>
  <c r="N6" i="22"/>
  <c r="B7" i="22"/>
  <c r="C7" i="22"/>
  <c r="D7" i="22"/>
  <c r="E7" i="22"/>
  <c r="F7" i="22"/>
  <c r="G7" i="22"/>
  <c r="H7" i="22"/>
  <c r="I7" i="22"/>
  <c r="J7" i="22"/>
  <c r="K7" i="22"/>
  <c r="L7" i="22"/>
  <c r="M7" i="22"/>
  <c r="N7" i="22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B9" i="22"/>
  <c r="C9" i="22"/>
  <c r="D9" i="22"/>
  <c r="E9" i="22"/>
  <c r="F9" i="22"/>
  <c r="G9" i="22"/>
  <c r="H9" i="22"/>
  <c r="I9" i="22"/>
  <c r="J9" i="22"/>
  <c r="K9" i="22"/>
  <c r="L9" i="22"/>
  <c r="M9" i="22"/>
  <c r="N9" i="22"/>
  <c r="B10" i="22"/>
  <c r="C10" i="22"/>
  <c r="D10" i="22"/>
  <c r="E10" i="22"/>
  <c r="F10" i="22"/>
  <c r="G10" i="22"/>
  <c r="H10" i="22"/>
  <c r="I10" i="22"/>
  <c r="J10" i="22"/>
  <c r="K10" i="22"/>
  <c r="L10" i="22"/>
  <c r="M10" i="22"/>
  <c r="N10" i="22"/>
  <c r="B11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B12" i="22"/>
  <c r="C12" i="22"/>
  <c r="D12" i="22"/>
  <c r="E12" i="22"/>
  <c r="F12" i="22"/>
  <c r="G12" i="22"/>
  <c r="H12" i="22"/>
  <c r="I12" i="22"/>
  <c r="J12" i="22"/>
  <c r="K12" i="22"/>
  <c r="L12" i="22"/>
  <c r="M12" i="22"/>
  <c r="N12" i="22"/>
  <c r="B13" i="22"/>
  <c r="C13" i="22"/>
  <c r="D13" i="22"/>
  <c r="E13" i="22"/>
  <c r="F13" i="22"/>
  <c r="G13" i="22"/>
  <c r="H13" i="22"/>
  <c r="I13" i="22"/>
  <c r="J13" i="22"/>
  <c r="K13" i="22"/>
  <c r="L13" i="22"/>
  <c r="M13" i="22"/>
  <c r="N13" i="22"/>
  <c r="B14" i="22"/>
  <c r="C14" i="22"/>
  <c r="D14" i="22"/>
  <c r="E14" i="22"/>
  <c r="F14" i="22"/>
  <c r="G14" i="22"/>
  <c r="H14" i="22"/>
  <c r="I14" i="22"/>
  <c r="J14" i="22"/>
  <c r="K14" i="22"/>
  <c r="L14" i="22"/>
  <c r="M14" i="22"/>
  <c r="N14" i="22"/>
  <c r="B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B16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B17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B18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B19" i="22"/>
  <c r="C19" i="22"/>
  <c r="D19" i="22"/>
  <c r="E19" i="22"/>
  <c r="F19" i="22"/>
  <c r="G19" i="22"/>
  <c r="H19" i="22"/>
  <c r="I19" i="22"/>
  <c r="J19" i="22"/>
  <c r="K19" i="22"/>
  <c r="L19" i="22"/>
  <c r="M19" i="22"/>
  <c r="N19" i="22"/>
  <c r="B20" i="22"/>
  <c r="C20" i="22"/>
  <c r="D20" i="22"/>
  <c r="E20" i="22"/>
  <c r="F20" i="22"/>
  <c r="G20" i="22"/>
  <c r="H20" i="22"/>
  <c r="I20" i="22"/>
  <c r="J20" i="22"/>
  <c r="K20" i="22"/>
  <c r="L20" i="22"/>
  <c r="M20" i="22"/>
  <c r="N20" i="22"/>
  <c r="B21" i="22"/>
  <c r="C21" i="22"/>
  <c r="D21" i="22"/>
  <c r="E21" i="22"/>
  <c r="F21" i="22"/>
  <c r="G21" i="22"/>
  <c r="H21" i="22"/>
  <c r="I21" i="22"/>
  <c r="J21" i="22"/>
  <c r="K21" i="22"/>
  <c r="L21" i="22"/>
  <c r="M21" i="22"/>
  <c r="N21" i="22"/>
  <c r="B22" i="22"/>
  <c r="C22" i="22"/>
  <c r="D22" i="22"/>
  <c r="E22" i="22"/>
  <c r="F22" i="22"/>
  <c r="G22" i="22"/>
  <c r="H22" i="22"/>
  <c r="I22" i="22"/>
  <c r="J22" i="22"/>
  <c r="K22" i="22"/>
  <c r="L22" i="22"/>
  <c r="M22" i="22"/>
  <c r="N22" i="22"/>
  <c r="B23" i="22"/>
  <c r="C23" i="22"/>
  <c r="D23" i="22"/>
  <c r="E23" i="22"/>
  <c r="F23" i="22"/>
  <c r="G23" i="22"/>
  <c r="H23" i="22"/>
  <c r="I23" i="22"/>
  <c r="J23" i="22"/>
  <c r="K23" i="22"/>
  <c r="L23" i="22"/>
  <c r="M23" i="22"/>
  <c r="N23" i="22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B25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B26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B27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B28" i="22"/>
  <c r="C28" i="22"/>
  <c r="D28" i="22"/>
  <c r="E28" i="22"/>
  <c r="F28" i="22"/>
  <c r="G28" i="22"/>
  <c r="H28" i="22"/>
  <c r="I28" i="22"/>
  <c r="J28" i="22"/>
  <c r="K28" i="22"/>
  <c r="L28" i="22"/>
  <c r="M28" i="22"/>
  <c r="N28" i="22"/>
  <c r="B29" i="22"/>
  <c r="C29" i="22"/>
  <c r="D29" i="22"/>
  <c r="E29" i="22"/>
  <c r="F29" i="22"/>
  <c r="G29" i="22"/>
  <c r="H29" i="22"/>
  <c r="I29" i="22"/>
  <c r="J29" i="22"/>
  <c r="K29" i="22"/>
  <c r="L29" i="22"/>
  <c r="M29" i="22"/>
  <c r="N29" i="22"/>
  <c r="B30" i="22"/>
  <c r="C30" i="22"/>
  <c r="D30" i="22"/>
  <c r="E30" i="22"/>
  <c r="F30" i="22"/>
  <c r="G30" i="22"/>
  <c r="H30" i="22"/>
  <c r="I30" i="22"/>
  <c r="J30" i="22"/>
  <c r="K30" i="22"/>
  <c r="L30" i="22"/>
  <c r="M30" i="22"/>
  <c r="N30" i="22"/>
  <c r="B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B32" i="22"/>
  <c r="C32" i="22"/>
  <c r="D32" i="22"/>
  <c r="E32" i="22"/>
  <c r="F32" i="22"/>
  <c r="G32" i="22"/>
  <c r="H32" i="22"/>
  <c r="I32" i="22"/>
  <c r="J32" i="22"/>
  <c r="K32" i="22"/>
  <c r="L32" i="22"/>
  <c r="M32" i="22"/>
  <c r="N32" i="22"/>
  <c r="B33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B34" i="22"/>
  <c r="C34" i="22"/>
  <c r="D34" i="22"/>
  <c r="E34" i="22"/>
  <c r="F34" i="22"/>
  <c r="G34" i="22"/>
  <c r="H34" i="22"/>
  <c r="I34" i="22"/>
  <c r="J34" i="22"/>
  <c r="K34" i="22"/>
  <c r="L34" i="22"/>
  <c r="M34" i="22"/>
  <c r="N34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B36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B37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B38" i="22"/>
  <c r="C38" i="22"/>
  <c r="D38" i="22"/>
  <c r="E38" i="22"/>
  <c r="F38" i="22"/>
  <c r="G38" i="22"/>
  <c r="H38" i="22"/>
  <c r="I38" i="22"/>
  <c r="J38" i="22"/>
  <c r="K38" i="22"/>
  <c r="L38" i="22"/>
  <c r="M38" i="22"/>
  <c r="N38" i="22"/>
  <c r="B39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B40" i="22"/>
  <c r="C40" i="22"/>
  <c r="D40" i="22"/>
  <c r="E40" i="22"/>
  <c r="F40" i="22"/>
  <c r="G40" i="22"/>
  <c r="H40" i="22"/>
  <c r="I40" i="22"/>
  <c r="J40" i="22"/>
  <c r="K40" i="22"/>
  <c r="L40" i="22"/>
  <c r="M40" i="22"/>
  <c r="N40" i="22"/>
  <c r="B41" i="22"/>
  <c r="C41" i="22"/>
  <c r="D41" i="22"/>
  <c r="E41" i="22"/>
  <c r="F41" i="22"/>
  <c r="G41" i="22"/>
  <c r="H41" i="22"/>
  <c r="I41" i="22"/>
  <c r="J41" i="22"/>
  <c r="K41" i="22"/>
  <c r="L41" i="22"/>
  <c r="M41" i="22"/>
  <c r="N41" i="22"/>
  <c r="B42" i="22"/>
  <c r="C42" i="22"/>
  <c r="D42" i="22"/>
  <c r="E42" i="22"/>
  <c r="F42" i="22"/>
  <c r="G42" i="22"/>
  <c r="H42" i="22"/>
  <c r="I42" i="22"/>
  <c r="J42" i="22"/>
  <c r="K42" i="22"/>
  <c r="L42" i="22"/>
  <c r="M42" i="22"/>
  <c r="N42" i="22"/>
  <c r="B43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B44" i="22"/>
  <c r="C44" i="22"/>
  <c r="D44" i="22"/>
  <c r="E44" i="22"/>
  <c r="F44" i="22"/>
  <c r="G44" i="22"/>
  <c r="H44" i="22"/>
  <c r="I44" i="22"/>
  <c r="J44" i="22"/>
  <c r="K44" i="22"/>
  <c r="L44" i="22"/>
  <c r="M44" i="22"/>
  <c r="N44" i="22"/>
  <c r="C5" i="22"/>
  <c r="D5" i="22"/>
  <c r="E5" i="22"/>
  <c r="F5" i="22"/>
  <c r="G5" i="22"/>
  <c r="H5" i="22"/>
  <c r="I5" i="22"/>
  <c r="J5" i="22"/>
  <c r="K5" i="22"/>
  <c r="L5" i="22"/>
  <c r="M5" i="22"/>
  <c r="N5" i="22"/>
  <c r="E50" i="28"/>
  <c r="F50" i="28"/>
  <c r="G50" i="28"/>
  <c r="H50" i="28"/>
  <c r="I50" i="28"/>
  <c r="J50" i="28"/>
  <c r="K50" i="28"/>
  <c r="L50" i="28"/>
  <c r="M50" i="28"/>
  <c r="N50" i="28"/>
  <c r="O50" i="28"/>
  <c r="P50" i="28"/>
  <c r="Q50" i="28"/>
  <c r="R50" i="28"/>
  <c r="S50" i="28"/>
  <c r="T50" i="28"/>
  <c r="U50" i="28"/>
  <c r="E51" i="28"/>
  <c r="F51" i="28"/>
  <c r="G51" i="28"/>
  <c r="H51" i="28"/>
  <c r="I51" i="28"/>
  <c r="J51" i="28"/>
  <c r="K51" i="28"/>
  <c r="L51" i="28"/>
  <c r="M51" i="28"/>
  <c r="N51" i="28"/>
  <c r="O51" i="28"/>
  <c r="P51" i="28"/>
  <c r="Q51" i="28"/>
  <c r="R51" i="28"/>
  <c r="S51" i="28"/>
  <c r="T51" i="28"/>
  <c r="U51" i="28"/>
  <c r="E52" i="28"/>
  <c r="F52" i="28"/>
  <c r="G52" i="28"/>
  <c r="H52" i="28"/>
  <c r="I52" i="28"/>
  <c r="J52" i="28"/>
  <c r="K52" i="28"/>
  <c r="L52" i="28"/>
  <c r="M52" i="28"/>
  <c r="N52" i="28"/>
  <c r="O52" i="28"/>
  <c r="P52" i="28"/>
  <c r="Q52" i="28"/>
  <c r="R52" i="28"/>
  <c r="S52" i="28"/>
  <c r="T52" i="28"/>
  <c r="U52" i="28"/>
  <c r="E53" i="28"/>
  <c r="F53" i="28"/>
  <c r="G53" i="28"/>
  <c r="H53" i="28"/>
  <c r="I53" i="28"/>
  <c r="J53" i="28"/>
  <c r="K53" i="28"/>
  <c r="L53" i="28"/>
  <c r="M53" i="28"/>
  <c r="N53" i="28"/>
  <c r="O53" i="28"/>
  <c r="P53" i="28"/>
  <c r="Q53" i="28"/>
  <c r="R53" i="28"/>
  <c r="S53" i="28"/>
  <c r="T53" i="28"/>
  <c r="U53" i="28"/>
  <c r="E54" i="28"/>
  <c r="F54" i="28"/>
  <c r="G54" i="28"/>
  <c r="H54" i="28"/>
  <c r="I54" i="28"/>
  <c r="J54" i="28"/>
  <c r="K54" i="28"/>
  <c r="L54" i="28"/>
  <c r="M54" i="28"/>
  <c r="N54" i="28"/>
  <c r="O54" i="28"/>
  <c r="P54" i="28"/>
  <c r="Q54" i="28"/>
  <c r="R54" i="28"/>
  <c r="S54" i="28"/>
  <c r="T54" i="28"/>
  <c r="U54" i="28"/>
  <c r="E55" i="28"/>
  <c r="F55" i="28"/>
  <c r="G55" i="28"/>
  <c r="H55" i="28"/>
  <c r="I55" i="28"/>
  <c r="J55" i="28"/>
  <c r="K55" i="28"/>
  <c r="L55" i="28"/>
  <c r="M55" i="28"/>
  <c r="N55" i="28"/>
  <c r="O55" i="28"/>
  <c r="P55" i="28"/>
  <c r="Q55" i="28"/>
  <c r="R55" i="28"/>
  <c r="S55" i="28"/>
  <c r="T55" i="28"/>
  <c r="U55" i="28"/>
  <c r="E56" i="28"/>
  <c r="F56" i="28"/>
  <c r="G56" i="28"/>
  <c r="H56" i="28"/>
  <c r="I56" i="28"/>
  <c r="J56" i="28"/>
  <c r="K56" i="28"/>
  <c r="L56" i="28"/>
  <c r="M56" i="28"/>
  <c r="N56" i="28"/>
  <c r="O56" i="28"/>
  <c r="P56" i="28"/>
  <c r="Q56" i="28"/>
  <c r="R56" i="28"/>
  <c r="S56" i="28"/>
  <c r="T56" i="28"/>
  <c r="U56" i="28"/>
  <c r="E57" i="28"/>
  <c r="F57" i="28"/>
  <c r="G57" i="28"/>
  <c r="H57" i="28"/>
  <c r="I57" i="28"/>
  <c r="J57" i="28"/>
  <c r="K57" i="28"/>
  <c r="L57" i="28"/>
  <c r="M57" i="28"/>
  <c r="N57" i="28"/>
  <c r="O57" i="28"/>
  <c r="P57" i="28"/>
  <c r="Q57" i="28"/>
  <c r="R57" i="28"/>
  <c r="S57" i="28"/>
  <c r="T57" i="28"/>
  <c r="U57" i="28"/>
  <c r="E58" i="28"/>
  <c r="F58" i="28"/>
  <c r="G58" i="28"/>
  <c r="H58" i="28"/>
  <c r="I58" i="28"/>
  <c r="J58" i="28"/>
  <c r="K58" i="28"/>
  <c r="L58" i="28"/>
  <c r="M58" i="28"/>
  <c r="N58" i="28"/>
  <c r="O58" i="28"/>
  <c r="P58" i="28"/>
  <c r="Q58" i="28"/>
  <c r="R58" i="28"/>
  <c r="S58" i="28"/>
  <c r="T58" i="28"/>
  <c r="U58" i="28"/>
  <c r="E59" i="28"/>
  <c r="F59" i="28"/>
  <c r="G59" i="28"/>
  <c r="H59" i="28"/>
  <c r="I59" i="28"/>
  <c r="J59" i="28"/>
  <c r="K59" i="28"/>
  <c r="L59" i="28"/>
  <c r="M59" i="28"/>
  <c r="N59" i="28"/>
  <c r="O59" i="28"/>
  <c r="P59" i="28"/>
  <c r="Q59" i="28"/>
  <c r="R59" i="28"/>
  <c r="S59" i="28"/>
  <c r="T59" i="28"/>
  <c r="U59" i="28"/>
  <c r="E60" i="28"/>
  <c r="F60" i="28"/>
  <c r="G60" i="28"/>
  <c r="H60" i="28"/>
  <c r="I60" i="28"/>
  <c r="J60" i="28"/>
  <c r="K60" i="28"/>
  <c r="L60" i="28"/>
  <c r="M60" i="28"/>
  <c r="N60" i="28"/>
  <c r="O60" i="28"/>
  <c r="P60" i="28"/>
  <c r="Q60" i="28"/>
  <c r="R60" i="28"/>
  <c r="S60" i="28"/>
  <c r="T60" i="28"/>
  <c r="U60" i="28"/>
  <c r="E61" i="28"/>
  <c r="F61" i="28"/>
  <c r="G61" i="28"/>
  <c r="H61" i="28"/>
  <c r="I61" i="28"/>
  <c r="J61" i="28"/>
  <c r="K61" i="28"/>
  <c r="L61" i="28"/>
  <c r="M61" i="28"/>
  <c r="N61" i="28"/>
  <c r="O61" i="28"/>
  <c r="P61" i="28"/>
  <c r="Q61" i="28"/>
  <c r="R61" i="28"/>
  <c r="S61" i="28"/>
  <c r="T61" i="28"/>
  <c r="U61" i="28"/>
  <c r="E62" i="28"/>
  <c r="F62" i="28"/>
  <c r="G62" i="28"/>
  <c r="H62" i="28"/>
  <c r="I62" i="28"/>
  <c r="J62" i="28"/>
  <c r="K62" i="28"/>
  <c r="L62" i="28"/>
  <c r="M62" i="28"/>
  <c r="N62" i="28"/>
  <c r="O62" i="28"/>
  <c r="P62" i="28"/>
  <c r="Q62" i="28"/>
  <c r="R62" i="28"/>
  <c r="S62" i="28"/>
  <c r="T62" i="28"/>
  <c r="U62" i="28"/>
  <c r="E63" i="28"/>
  <c r="F63" i="28"/>
  <c r="G63" i="28"/>
  <c r="H63" i="28"/>
  <c r="I63" i="28"/>
  <c r="J63" i="28"/>
  <c r="K63" i="28"/>
  <c r="L63" i="28"/>
  <c r="M63" i="28"/>
  <c r="N63" i="28"/>
  <c r="O63" i="28"/>
  <c r="P63" i="28"/>
  <c r="Q63" i="28"/>
  <c r="R63" i="28"/>
  <c r="S63" i="28"/>
  <c r="T63" i="28"/>
  <c r="U63" i="28"/>
  <c r="E64" i="28"/>
  <c r="F64" i="28"/>
  <c r="G64" i="28"/>
  <c r="H64" i="28"/>
  <c r="I64" i="28"/>
  <c r="J64" i="28"/>
  <c r="K64" i="28"/>
  <c r="L64" i="28"/>
  <c r="M64" i="28"/>
  <c r="N64" i="28"/>
  <c r="O64" i="28"/>
  <c r="P64" i="28"/>
  <c r="Q64" i="28"/>
  <c r="R64" i="28"/>
  <c r="S64" i="28"/>
  <c r="T64" i="28"/>
  <c r="U64" i="28"/>
  <c r="E65" i="28"/>
  <c r="F65" i="28"/>
  <c r="G65" i="28"/>
  <c r="H65" i="28"/>
  <c r="I65" i="28"/>
  <c r="J65" i="28"/>
  <c r="K65" i="28"/>
  <c r="L65" i="28"/>
  <c r="M65" i="28"/>
  <c r="N65" i="28"/>
  <c r="O65" i="28"/>
  <c r="P65" i="28"/>
  <c r="Q65" i="28"/>
  <c r="R65" i="28"/>
  <c r="S65" i="28"/>
  <c r="T65" i="28"/>
  <c r="U65" i="28"/>
  <c r="E66" i="28"/>
  <c r="F66" i="28"/>
  <c r="G66" i="28"/>
  <c r="H66" i="28"/>
  <c r="I66" i="28"/>
  <c r="J66" i="28"/>
  <c r="K66" i="28"/>
  <c r="L66" i="28"/>
  <c r="M66" i="28"/>
  <c r="N66" i="28"/>
  <c r="O66" i="28"/>
  <c r="P66" i="28"/>
  <c r="Q66" i="28"/>
  <c r="R66" i="28"/>
  <c r="S66" i="28"/>
  <c r="T66" i="28"/>
  <c r="U66" i="28"/>
  <c r="E67" i="28"/>
  <c r="F67" i="28"/>
  <c r="G67" i="28"/>
  <c r="H67" i="28"/>
  <c r="I67" i="28"/>
  <c r="J67" i="28"/>
  <c r="K67" i="28"/>
  <c r="L67" i="28"/>
  <c r="M67" i="28"/>
  <c r="N67" i="28"/>
  <c r="O67" i="28"/>
  <c r="P67" i="28"/>
  <c r="Q67" i="28"/>
  <c r="R67" i="28"/>
  <c r="S67" i="28"/>
  <c r="T67" i="28"/>
  <c r="U67" i="28"/>
  <c r="E68" i="28"/>
  <c r="F68" i="28"/>
  <c r="G68" i="28"/>
  <c r="H68" i="28"/>
  <c r="I68" i="28"/>
  <c r="J68" i="28"/>
  <c r="K68" i="28"/>
  <c r="L68" i="28"/>
  <c r="M68" i="28"/>
  <c r="N68" i="28"/>
  <c r="O68" i="28"/>
  <c r="P68" i="28"/>
  <c r="Q68" i="28"/>
  <c r="R68" i="28"/>
  <c r="S68" i="28"/>
  <c r="T68" i="28"/>
  <c r="U68" i="28"/>
  <c r="E69" i="28"/>
  <c r="F69" i="28"/>
  <c r="G69" i="28"/>
  <c r="H69" i="28"/>
  <c r="I69" i="28"/>
  <c r="J69" i="28"/>
  <c r="K69" i="28"/>
  <c r="L69" i="28"/>
  <c r="M69" i="28"/>
  <c r="N69" i="28"/>
  <c r="O69" i="28"/>
  <c r="P69" i="28"/>
  <c r="Q69" i="28"/>
  <c r="R69" i="28"/>
  <c r="S69" i="28"/>
  <c r="T69" i="28"/>
  <c r="U69" i="28"/>
  <c r="E70" i="28"/>
  <c r="F70" i="28"/>
  <c r="G70" i="28"/>
  <c r="H70" i="28"/>
  <c r="I70" i="28"/>
  <c r="J70" i="28"/>
  <c r="K70" i="28"/>
  <c r="L70" i="28"/>
  <c r="M70" i="28"/>
  <c r="N70" i="28"/>
  <c r="O70" i="28"/>
  <c r="P70" i="28"/>
  <c r="Q70" i="28"/>
  <c r="R70" i="28"/>
  <c r="S70" i="28"/>
  <c r="T70" i="28"/>
  <c r="U70" i="28"/>
  <c r="E71" i="28"/>
  <c r="F71" i="28"/>
  <c r="G71" i="28"/>
  <c r="H71" i="28"/>
  <c r="I71" i="28"/>
  <c r="J71" i="28"/>
  <c r="K71" i="28"/>
  <c r="L71" i="28"/>
  <c r="M71" i="28"/>
  <c r="N71" i="28"/>
  <c r="O71" i="28"/>
  <c r="P71" i="28"/>
  <c r="Q71" i="28"/>
  <c r="R71" i="28"/>
  <c r="S71" i="28"/>
  <c r="T71" i="28"/>
  <c r="U71" i="28"/>
  <c r="E72" i="28"/>
  <c r="F72" i="28"/>
  <c r="G72" i="28"/>
  <c r="H72" i="28"/>
  <c r="I72" i="28"/>
  <c r="J72" i="28"/>
  <c r="K72" i="28"/>
  <c r="L72" i="28"/>
  <c r="M72" i="28"/>
  <c r="N72" i="28"/>
  <c r="O72" i="28"/>
  <c r="P72" i="28"/>
  <c r="Q72" i="28"/>
  <c r="R72" i="28"/>
  <c r="S72" i="28"/>
  <c r="T72" i="28"/>
  <c r="U72" i="28"/>
  <c r="E73" i="28"/>
  <c r="F73" i="28"/>
  <c r="G73" i="28"/>
  <c r="H73" i="28"/>
  <c r="I73" i="28"/>
  <c r="J73" i="28"/>
  <c r="K73" i="28"/>
  <c r="L73" i="28"/>
  <c r="M73" i="28"/>
  <c r="N73" i="28"/>
  <c r="O73" i="28"/>
  <c r="P73" i="28"/>
  <c r="Q73" i="28"/>
  <c r="R73" i="28"/>
  <c r="S73" i="28"/>
  <c r="T73" i="28"/>
  <c r="U73" i="28"/>
  <c r="E74" i="28"/>
  <c r="F74" i="28"/>
  <c r="G74" i="28"/>
  <c r="H74" i="28"/>
  <c r="I74" i="28"/>
  <c r="J74" i="28"/>
  <c r="K74" i="28"/>
  <c r="L74" i="28"/>
  <c r="M74" i="28"/>
  <c r="N74" i="28"/>
  <c r="O74" i="28"/>
  <c r="P74" i="28"/>
  <c r="Q74" i="28"/>
  <c r="R74" i="28"/>
  <c r="S74" i="28"/>
  <c r="T74" i="28"/>
  <c r="U74" i="28"/>
  <c r="E75" i="28"/>
  <c r="F75" i="28"/>
  <c r="G75" i="28"/>
  <c r="H75" i="28"/>
  <c r="I75" i="28"/>
  <c r="J75" i="28"/>
  <c r="K75" i="28"/>
  <c r="L75" i="28"/>
  <c r="M75" i="28"/>
  <c r="N75" i="28"/>
  <c r="O75" i="28"/>
  <c r="P75" i="28"/>
  <c r="Q75" i="28"/>
  <c r="R75" i="28"/>
  <c r="S75" i="28"/>
  <c r="T75" i="28"/>
  <c r="U75" i="28"/>
  <c r="E76" i="28"/>
  <c r="F76" i="28"/>
  <c r="G76" i="28"/>
  <c r="H76" i="28"/>
  <c r="I76" i="28"/>
  <c r="J76" i="28"/>
  <c r="K76" i="28"/>
  <c r="L76" i="28"/>
  <c r="M76" i="28"/>
  <c r="N76" i="28"/>
  <c r="O76" i="28"/>
  <c r="P76" i="28"/>
  <c r="Q76" i="28"/>
  <c r="R76" i="28"/>
  <c r="S76" i="28"/>
  <c r="T76" i="28"/>
  <c r="U76" i="28"/>
  <c r="E77" i="28"/>
  <c r="F77" i="28"/>
  <c r="G77" i="28"/>
  <c r="H77" i="28"/>
  <c r="I77" i="28"/>
  <c r="J77" i="28"/>
  <c r="K77" i="28"/>
  <c r="L77" i="28"/>
  <c r="M77" i="28"/>
  <c r="N77" i="28"/>
  <c r="O77" i="28"/>
  <c r="P77" i="28"/>
  <c r="Q77" i="28"/>
  <c r="R77" i="28"/>
  <c r="S77" i="28"/>
  <c r="T77" i="28"/>
  <c r="U77" i="28"/>
  <c r="E78" i="28"/>
  <c r="F78" i="28"/>
  <c r="G78" i="28"/>
  <c r="H78" i="28"/>
  <c r="I78" i="28"/>
  <c r="J78" i="28"/>
  <c r="K78" i="28"/>
  <c r="L78" i="28"/>
  <c r="M78" i="28"/>
  <c r="N78" i="28"/>
  <c r="O78" i="28"/>
  <c r="P78" i="28"/>
  <c r="Q78" i="28"/>
  <c r="R78" i="28"/>
  <c r="S78" i="28"/>
  <c r="T78" i="28"/>
  <c r="U78" i="28"/>
  <c r="E79" i="28"/>
  <c r="F79" i="28"/>
  <c r="G79" i="28"/>
  <c r="H79" i="28"/>
  <c r="I79" i="28"/>
  <c r="J79" i="28"/>
  <c r="K79" i="28"/>
  <c r="L79" i="28"/>
  <c r="M79" i="28"/>
  <c r="N79" i="28"/>
  <c r="O79" i="28"/>
  <c r="P79" i="28"/>
  <c r="Q79" i="28"/>
  <c r="R79" i="28"/>
  <c r="S79" i="28"/>
  <c r="T79" i="28"/>
  <c r="U79" i="28"/>
  <c r="E80" i="28"/>
  <c r="F80" i="28"/>
  <c r="G80" i="28"/>
  <c r="H80" i="28"/>
  <c r="I80" i="28"/>
  <c r="J80" i="28"/>
  <c r="K80" i="28"/>
  <c r="L80" i="28"/>
  <c r="M80" i="28"/>
  <c r="N80" i="28"/>
  <c r="O80" i="28"/>
  <c r="P80" i="28"/>
  <c r="Q80" i="28"/>
  <c r="R80" i="28"/>
  <c r="S80" i="28"/>
  <c r="T80" i="28"/>
  <c r="U80" i="28"/>
  <c r="E81" i="28"/>
  <c r="F81" i="28"/>
  <c r="G81" i="28"/>
  <c r="H81" i="28"/>
  <c r="I81" i="28"/>
  <c r="J81" i="28"/>
  <c r="K81" i="28"/>
  <c r="L81" i="28"/>
  <c r="M81" i="28"/>
  <c r="N81" i="28"/>
  <c r="O81" i="28"/>
  <c r="P81" i="28"/>
  <c r="Q81" i="28"/>
  <c r="R81" i="28"/>
  <c r="S81" i="28"/>
  <c r="T81" i="28"/>
  <c r="U81" i="28"/>
  <c r="E82" i="28"/>
  <c r="F82" i="28"/>
  <c r="G82" i="28"/>
  <c r="H82" i="28"/>
  <c r="I82" i="28"/>
  <c r="J82" i="28"/>
  <c r="K82" i="28"/>
  <c r="L82" i="28"/>
  <c r="M82" i="28"/>
  <c r="N82" i="28"/>
  <c r="O82" i="28"/>
  <c r="P82" i="28"/>
  <c r="Q82" i="28"/>
  <c r="R82" i="28"/>
  <c r="S82" i="28"/>
  <c r="T82" i="28"/>
  <c r="U82" i="28"/>
  <c r="E83" i="28"/>
  <c r="F83" i="28"/>
  <c r="G83" i="28"/>
  <c r="H83" i="28"/>
  <c r="I83" i="28"/>
  <c r="J83" i="28"/>
  <c r="K83" i="28"/>
  <c r="L83" i="28"/>
  <c r="M83" i="28"/>
  <c r="N83" i="28"/>
  <c r="O83" i="28"/>
  <c r="P83" i="28"/>
  <c r="Q83" i="28"/>
  <c r="R83" i="28"/>
  <c r="S83" i="28"/>
  <c r="T83" i="28"/>
  <c r="U83" i="28"/>
  <c r="E84" i="28"/>
  <c r="F84" i="28"/>
  <c r="G84" i="28"/>
  <c r="H84" i="28"/>
  <c r="I84" i="28"/>
  <c r="J84" i="28"/>
  <c r="K84" i="28"/>
  <c r="L84" i="28"/>
  <c r="M84" i="28"/>
  <c r="N84" i="28"/>
  <c r="O84" i="28"/>
  <c r="P84" i="28"/>
  <c r="Q84" i="28"/>
  <c r="R84" i="28"/>
  <c r="S84" i="28"/>
  <c r="T84" i="28"/>
  <c r="U84" i="28"/>
  <c r="E85" i="28"/>
  <c r="F85" i="28"/>
  <c r="G85" i="28"/>
  <c r="H85" i="28"/>
  <c r="I85" i="28"/>
  <c r="J85" i="28"/>
  <c r="K85" i="28"/>
  <c r="L85" i="28"/>
  <c r="M85" i="28"/>
  <c r="N85" i="28"/>
  <c r="O85" i="28"/>
  <c r="P85" i="28"/>
  <c r="Q85" i="28"/>
  <c r="R85" i="28"/>
  <c r="S85" i="28"/>
  <c r="T85" i="28"/>
  <c r="U85" i="28"/>
  <c r="E86" i="28"/>
  <c r="F86" i="28"/>
  <c r="G86" i="28"/>
  <c r="H86" i="28"/>
  <c r="I86" i="28"/>
  <c r="J86" i="28"/>
  <c r="K86" i="28"/>
  <c r="L86" i="28"/>
  <c r="M86" i="28"/>
  <c r="N86" i="28"/>
  <c r="O86" i="28"/>
  <c r="P86" i="28"/>
  <c r="Q86" i="28"/>
  <c r="R86" i="28"/>
  <c r="S86" i="28"/>
  <c r="T86" i="28"/>
  <c r="U86" i="28"/>
  <c r="E87" i="28"/>
  <c r="F87" i="28"/>
  <c r="G87" i="28"/>
  <c r="H87" i="28"/>
  <c r="I87" i="28"/>
  <c r="J87" i="28"/>
  <c r="K87" i="28"/>
  <c r="L87" i="28"/>
  <c r="M87" i="28"/>
  <c r="N87" i="28"/>
  <c r="O87" i="28"/>
  <c r="P87" i="28"/>
  <c r="Q87" i="28"/>
  <c r="R87" i="28"/>
  <c r="S87" i="28"/>
  <c r="T87" i="28"/>
  <c r="U87" i="28"/>
  <c r="F49" i="28"/>
  <c r="G49" i="28"/>
  <c r="H49" i="28"/>
  <c r="I49" i="28"/>
  <c r="J49" i="28"/>
  <c r="K49" i="28"/>
  <c r="L49" i="28"/>
  <c r="M49" i="28"/>
  <c r="N49" i="28"/>
  <c r="O49" i="28"/>
  <c r="P49" i="28"/>
  <c r="Q49" i="28"/>
  <c r="R49" i="28"/>
  <c r="S49" i="28"/>
  <c r="T49" i="28"/>
  <c r="U49" i="28"/>
  <c r="E49" i="28"/>
  <c r="E6" i="28"/>
  <c r="F6" i="28"/>
  <c r="G6" i="28"/>
  <c r="H6" i="28"/>
  <c r="I6" i="28"/>
  <c r="J6" i="28"/>
  <c r="K6" i="28"/>
  <c r="L6" i="28"/>
  <c r="M6" i="28"/>
  <c r="N6" i="28"/>
  <c r="O6" i="28"/>
  <c r="P6" i="28"/>
  <c r="Q6" i="28"/>
  <c r="R6" i="28"/>
  <c r="S6" i="28"/>
  <c r="T6" i="28"/>
  <c r="U6" i="28"/>
  <c r="E7" i="28"/>
  <c r="F7" i="28"/>
  <c r="G7" i="28"/>
  <c r="H7" i="28"/>
  <c r="I7" i="28"/>
  <c r="J7" i="28"/>
  <c r="K7" i="28"/>
  <c r="L7" i="28"/>
  <c r="M7" i="28"/>
  <c r="N7" i="28"/>
  <c r="O7" i="28"/>
  <c r="P7" i="28"/>
  <c r="Q7" i="28"/>
  <c r="R7" i="28"/>
  <c r="S7" i="28"/>
  <c r="T7" i="28"/>
  <c r="U7" i="28"/>
  <c r="E8" i="28"/>
  <c r="F8" i="28"/>
  <c r="G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E9" i="28"/>
  <c r="F9" i="28"/>
  <c r="G9" i="28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U9" i="28"/>
  <c r="E10" i="28"/>
  <c r="F10" i="28"/>
  <c r="G10" i="28"/>
  <c r="H10" i="28"/>
  <c r="I10" i="28"/>
  <c r="J10" i="28"/>
  <c r="K10" i="28"/>
  <c r="L10" i="28"/>
  <c r="M10" i="28"/>
  <c r="N10" i="28"/>
  <c r="O10" i="28"/>
  <c r="P10" i="28"/>
  <c r="Q10" i="28"/>
  <c r="R10" i="28"/>
  <c r="S10" i="28"/>
  <c r="T10" i="28"/>
  <c r="U10" i="28"/>
  <c r="E11" i="28"/>
  <c r="F11" i="28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E12" i="28"/>
  <c r="F12" i="28"/>
  <c r="G12" i="28"/>
  <c r="H12" i="28"/>
  <c r="I12" i="28"/>
  <c r="J12" i="28"/>
  <c r="K12" i="28"/>
  <c r="L12" i="28"/>
  <c r="M12" i="28"/>
  <c r="N12" i="28"/>
  <c r="O12" i="28"/>
  <c r="P12" i="28"/>
  <c r="Q12" i="28"/>
  <c r="R12" i="28"/>
  <c r="S12" i="28"/>
  <c r="T12" i="28"/>
  <c r="U12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E14" i="28"/>
  <c r="F14" i="28"/>
  <c r="G14" i="28"/>
  <c r="H14" i="28"/>
  <c r="I14" i="28"/>
  <c r="J14" i="28"/>
  <c r="K14" i="28"/>
  <c r="L14" i="28"/>
  <c r="M14" i="28"/>
  <c r="N14" i="28"/>
  <c r="O14" i="28"/>
  <c r="P14" i="28"/>
  <c r="Q14" i="28"/>
  <c r="R14" i="28"/>
  <c r="S14" i="28"/>
  <c r="T14" i="28"/>
  <c r="U14" i="28"/>
  <c r="E15" i="28"/>
  <c r="F15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E16" i="28"/>
  <c r="F16" i="28"/>
  <c r="G16" i="28"/>
  <c r="H16" i="28"/>
  <c r="I16" i="28"/>
  <c r="J16" i="28"/>
  <c r="K16" i="28"/>
  <c r="L16" i="28"/>
  <c r="M16" i="28"/>
  <c r="N16" i="28"/>
  <c r="O16" i="28"/>
  <c r="P16" i="28"/>
  <c r="Q16" i="28"/>
  <c r="R16" i="28"/>
  <c r="S16" i="28"/>
  <c r="T16" i="28"/>
  <c r="U16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T18" i="28"/>
  <c r="U18" i="28"/>
  <c r="E19" i="28"/>
  <c r="F19" i="28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E20" i="28"/>
  <c r="F20" i="28"/>
  <c r="G20" i="28"/>
  <c r="H20" i="28"/>
  <c r="I20" i="28"/>
  <c r="J20" i="28"/>
  <c r="K20" i="28"/>
  <c r="L20" i="28"/>
  <c r="M20" i="28"/>
  <c r="N20" i="28"/>
  <c r="O20" i="28"/>
  <c r="P20" i="28"/>
  <c r="Q20" i="28"/>
  <c r="R20" i="28"/>
  <c r="S20" i="28"/>
  <c r="T20" i="28"/>
  <c r="U20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E23" i="28"/>
  <c r="F23" i="28"/>
  <c r="G23" i="28"/>
  <c r="H23" i="28"/>
  <c r="I23" i="28"/>
  <c r="J23" i="28"/>
  <c r="K23" i="28"/>
  <c r="L23" i="28"/>
  <c r="M23" i="28"/>
  <c r="N23" i="28"/>
  <c r="O23" i="28"/>
  <c r="P23" i="28"/>
  <c r="Q23" i="28"/>
  <c r="R23" i="28"/>
  <c r="S23" i="28"/>
  <c r="T23" i="28"/>
  <c r="U23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E26" i="28"/>
  <c r="F26" i="28"/>
  <c r="G26" i="28"/>
  <c r="H26" i="28"/>
  <c r="I26" i="28"/>
  <c r="J26" i="28"/>
  <c r="K26" i="28"/>
  <c r="L26" i="28"/>
  <c r="M26" i="28"/>
  <c r="N26" i="28"/>
  <c r="O26" i="28"/>
  <c r="P26" i="28"/>
  <c r="Q26" i="28"/>
  <c r="R26" i="28"/>
  <c r="S26" i="28"/>
  <c r="T26" i="28"/>
  <c r="U26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E28" i="28"/>
  <c r="F28" i="28"/>
  <c r="G28" i="28"/>
  <c r="H28" i="28"/>
  <c r="I28" i="28"/>
  <c r="J28" i="28"/>
  <c r="K28" i="28"/>
  <c r="L28" i="28"/>
  <c r="M28" i="28"/>
  <c r="N28" i="28"/>
  <c r="O28" i="28"/>
  <c r="P28" i="28"/>
  <c r="Q28" i="28"/>
  <c r="R28" i="28"/>
  <c r="S28" i="28"/>
  <c r="T28" i="28"/>
  <c r="U28" i="28"/>
  <c r="E29" i="28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E30" i="28"/>
  <c r="F30" i="28"/>
  <c r="G30" i="28"/>
  <c r="H30" i="28"/>
  <c r="I30" i="28"/>
  <c r="J30" i="28"/>
  <c r="K30" i="28"/>
  <c r="L30" i="28"/>
  <c r="M30" i="28"/>
  <c r="N30" i="28"/>
  <c r="O30" i="28"/>
  <c r="P30" i="28"/>
  <c r="Q30" i="28"/>
  <c r="R30" i="28"/>
  <c r="S30" i="28"/>
  <c r="T30" i="28"/>
  <c r="U30" i="28"/>
  <c r="E31" i="28"/>
  <c r="F31" i="28"/>
  <c r="G31" i="28"/>
  <c r="H31" i="28"/>
  <c r="I31" i="28"/>
  <c r="J31" i="28"/>
  <c r="K31" i="28"/>
  <c r="L31" i="28"/>
  <c r="M31" i="28"/>
  <c r="N31" i="28"/>
  <c r="O31" i="28"/>
  <c r="P31" i="28"/>
  <c r="Q31" i="28"/>
  <c r="R31" i="28"/>
  <c r="S31" i="28"/>
  <c r="T31" i="28"/>
  <c r="U31" i="28"/>
  <c r="E32" i="28"/>
  <c r="F32" i="28"/>
  <c r="G32" i="28"/>
  <c r="H32" i="28"/>
  <c r="I32" i="28"/>
  <c r="J32" i="28"/>
  <c r="K32" i="28"/>
  <c r="L32" i="28"/>
  <c r="M32" i="28"/>
  <c r="N32" i="28"/>
  <c r="O32" i="28"/>
  <c r="P32" i="28"/>
  <c r="Q32" i="28"/>
  <c r="R32" i="28"/>
  <c r="S32" i="28"/>
  <c r="T32" i="28"/>
  <c r="U32" i="28"/>
  <c r="E33" i="28"/>
  <c r="F33" i="28"/>
  <c r="G33" i="28"/>
  <c r="H33" i="28"/>
  <c r="I33" i="28"/>
  <c r="J33" i="28"/>
  <c r="K33" i="28"/>
  <c r="L33" i="28"/>
  <c r="M33" i="28"/>
  <c r="N33" i="28"/>
  <c r="O33" i="28"/>
  <c r="P33" i="28"/>
  <c r="Q33" i="28"/>
  <c r="R33" i="28"/>
  <c r="S33" i="28"/>
  <c r="T33" i="28"/>
  <c r="U33" i="28"/>
  <c r="E34" i="28"/>
  <c r="F34" i="28"/>
  <c r="G34" i="28"/>
  <c r="H34" i="28"/>
  <c r="I34" i="28"/>
  <c r="J34" i="28"/>
  <c r="K34" i="28"/>
  <c r="L34" i="28"/>
  <c r="M34" i="28"/>
  <c r="N34" i="28"/>
  <c r="O34" i="28"/>
  <c r="P34" i="28"/>
  <c r="Q34" i="28"/>
  <c r="R34" i="28"/>
  <c r="S34" i="28"/>
  <c r="T34" i="28"/>
  <c r="U34" i="28"/>
  <c r="E35" i="28"/>
  <c r="F35" i="28"/>
  <c r="G35" i="28"/>
  <c r="H35" i="28"/>
  <c r="I35" i="28"/>
  <c r="J35" i="28"/>
  <c r="K35" i="28"/>
  <c r="L35" i="28"/>
  <c r="M35" i="28"/>
  <c r="N35" i="28"/>
  <c r="O35" i="28"/>
  <c r="P35" i="28"/>
  <c r="Q35" i="28"/>
  <c r="R35" i="28"/>
  <c r="S35" i="28"/>
  <c r="T35" i="28"/>
  <c r="U35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E37" i="28"/>
  <c r="F37" i="28"/>
  <c r="G37" i="28"/>
  <c r="H37" i="28"/>
  <c r="I37" i="28"/>
  <c r="J37" i="28"/>
  <c r="K37" i="28"/>
  <c r="L37" i="28"/>
  <c r="M37" i="28"/>
  <c r="N37" i="28"/>
  <c r="O37" i="28"/>
  <c r="P37" i="28"/>
  <c r="Q37" i="28"/>
  <c r="R37" i="28"/>
  <c r="S37" i="28"/>
  <c r="T37" i="28"/>
  <c r="U37" i="28"/>
  <c r="E38" i="28"/>
  <c r="F38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S38" i="28"/>
  <c r="T38" i="28"/>
  <c r="U38" i="28"/>
  <c r="E39" i="28"/>
  <c r="F39" i="28"/>
  <c r="G39" i="28"/>
  <c r="H39" i="28"/>
  <c r="I39" i="28"/>
  <c r="J39" i="28"/>
  <c r="K39" i="28"/>
  <c r="L39" i="28"/>
  <c r="M39" i="28"/>
  <c r="N39" i="28"/>
  <c r="O39" i="28"/>
  <c r="P39" i="28"/>
  <c r="Q39" i="28"/>
  <c r="R39" i="28"/>
  <c r="S39" i="28"/>
  <c r="T39" i="28"/>
  <c r="U39" i="28"/>
  <c r="E40" i="28"/>
  <c r="F40" i="28"/>
  <c r="G40" i="28"/>
  <c r="H40" i="28"/>
  <c r="I40" i="28"/>
  <c r="J40" i="28"/>
  <c r="K40" i="28"/>
  <c r="L40" i="28"/>
  <c r="M40" i="28"/>
  <c r="N40" i="28"/>
  <c r="O40" i="28"/>
  <c r="P40" i="28"/>
  <c r="Q40" i="28"/>
  <c r="R40" i="28"/>
  <c r="S40" i="28"/>
  <c r="T40" i="28"/>
  <c r="U40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E42" i="28"/>
  <c r="F42" i="28"/>
  <c r="G42" i="28"/>
  <c r="H42" i="28"/>
  <c r="I42" i="28"/>
  <c r="J42" i="28"/>
  <c r="K42" i="28"/>
  <c r="L42" i="28"/>
  <c r="M42" i="28"/>
  <c r="N42" i="28"/>
  <c r="O42" i="28"/>
  <c r="P42" i="28"/>
  <c r="Q42" i="28"/>
  <c r="R42" i="28"/>
  <c r="S42" i="28"/>
  <c r="T42" i="28"/>
  <c r="U42" i="28"/>
  <c r="E43" i="28"/>
  <c r="F43" i="28"/>
  <c r="G43" i="28"/>
  <c r="H43" i="28"/>
  <c r="I43" i="28"/>
  <c r="J43" i="28"/>
  <c r="K43" i="28"/>
  <c r="L43" i="28"/>
  <c r="M43" i="28"/>
  <c r="N43" i="28"/>
  <c r="O43" i="28"/>
  <c r="P43" i="28"/>
  <c r="Q43" i="28"/>
  <c r="R43" i="28"/>
  <c r="S43" i="28"/>
  <c r="T43" i="28"/>
  <c r="U43" i="28"/>
  <c r="F5" i="28"/>
  <c r="G5" i="28"/>
  <c r="H5" i="28"/>
  <c r="I5" i="28"/>
  <c r="J5" i="28"/>
  <c r="K5" i="28"/>
  <c r="L5" i="28"/>
  <c r="M5" i="28"/>
  <c r="N5" i="28"/>
  <c r="O5" i="28"/>
  <c r="P5" i="28"/>
  <c r="Q5" i="28"/>
  <c r="R5" i="28"/>
  <c r="S5" i="28"/>
  <c r="T5" i="28"/>
  <c r="U5" i="28"/>
  <c r="E5" i="28"/>
  <c r="P10" i="29"/>
  <c r="Q10" i="29"/>
  <c r="R10" i="29"/>
  <c r="S10" i="29"/>
  <c r="T10" i="29"/>
  <c r="U10" i="29"/>
  <c r="V10" i="29"/>
  <c r="W10" i="29"/>
  <c r="X10" i="29"/>
  <c r="Y10" i="29"/>
  <c r="P11" i="29"/>
  <c r="Q11" i="29"/>
  <c r="R11" i="29"/>
  <c r="S11" i="29"/>
  <c r="T11" i="29"/>
  <c r="U11" i="29"/>
  <c r="V11" i="29"/>
  <c r="W11" i="29"/>
  <c r="X11" i="29"/>
  <c r="Y11" i="29"/>
  <c r="P12" i="29"/>
  <c r="Q12" i="29"/>
  <c r="R12" i="29"/>
  <c r="S12" i="29"/>
  <c r="T12" i="29"/>
  <c r="U12" i="29"/>
  <c r="V12" i="29"/>
  <c r="W12" i="29"/>
  <c r="X12" i="29"/>
  <c r="Y12" i="29"/>
  <c r="P13" i="29"/>
  <c r="Q13" i="29"/>
  <c r="R13" i="29"/>
  <c r="S13" i="29"/>
  <c r="T13" i="29"/>
  <c r="U13" i="29"/>
  <c r="V13" i="29"/>
  <c r="W13" i="29"/>
  <c r="X13" i="29"/>
  <c r="Y13" i="29"/>
  <c r="P14" i="29"/>
  <c r="Q14" i="29"/>
  <c r="R14" i="29"/>
  <c r="S14" i="29"/>
  <c r="T14" i="29"/>
  <c r="U14" i="29"/>
  <c r="V14" i="29"/>
  <c r="W14" i="29"/>
  <c r="X14" i="29"/>
  <c r="Y14" i="29"/>
  <c r="P15" i="29"/>
  <c r="Q15" i="29"/>
  <c r="R15" i="29"/>
  <c r="S15" i="29"/>
  <c r="T15" i="29"/>
  <c r="U15" i="29"/>
  <c r="V15" i="29"/>
  <c r="W15" i="29"/>
  <c r="X15" i="29"/>
  <c r="Y15" i="29"/>
  <c r="P16" i="29"/>
  <c r="Q16" i="29"/>
  <c r="R16" i="29"/>
  <c r="S16" i="29"/>
  <c r="T16" i="29"/>
  <c r="U16" i="29"/>
  <c r="V16" i="29"/>
  <c r="W16" i="29"/>
  <c r="X16" i="29"/>
  <c r="Y16" i="29"/>
  <c r="P17" i="29"/>
  <c r="Q17" i="29"/>
  <c r="R17" i="29"/>
  <c r="S17" i="29"/>
  <c r="T17" i="29"/>
  <c r="U17" i="29"/>
  <c r="V17" i="29"/>
  <c r="W17" i="29"/>
  <c r="X17" i="29"/>
  <c r="Y17" i="29"/>
  <c r="P18" i="29"/>
  <c r="Q18" i="29"/>
  <c r="R18" i="29"/>
  <c r="S18" i="29"/>
  <c r="T18" i="29"/>
  <c r="U18" i="29"/>
  <c r="V18" i="29"/>
  <c r="W18" i="29"/>
  <c r="X18" i="29"/>
  <c r="Y18" i="29"/>
  <c r="P19" i="29"/>
  <c r="Q19" i="29"/>
  <c r="R19" i="29"/>
  <c r="S19" i="29"/>
  <c r="T19" i="29"/>
  <c r="U19" i="29"/>
  <c r="V19" i="29"/>
  <c r="W19" i="29"/>
  <c r="X19" i="29"/>
  <c r="Y19" i="29"/>
  <c r="P20" i="29"/>
  <c r="Q20" i="29"/>
  <c r="R20" i="29"/>
  <c r="S20" i="29"/>
  <c r="T20" i="29"/>
  <c r="U20" i="29"/>
  <c r="V20" i="29"/>
  <c r="W20" i="29"/>
  <c r="X20" i="29"/>
  <c r="Y20" i="29"/>
  <c r="P21" i="29"/>
  <c r="Q21" i="29"/>
  <c r="R21" i="29"/>
  <c r="S21" i="29"/>
  <c r="T21" i="29"/>
  <c r="U21" i="29"/>
  <c r="V21" i="29"/>
  <c r="W21" i="29"/>
  <c r="X21" i="29"/>
  <c r="Y21" i="29"/>
  <c r="P22" i="29"/>
  <c r="Q22" i="29"/>
  <c r="R22" i="29"/>
  <c r="S22" i="29"/>
  <c r="T22" i="29"/>
  <c r="U22" i="29"/>
  <c r="V22" i="29"/>
  <c r="W22" i="29"/>
  <c r="X22" i="29"/>
  <c r="Y22" i="29"/>
  <c r="P23" i="29"/>
  <c r="Q23" i="29"/>
  <c r="R23" i="29"/>
  <c r="S23" i="29"/>
  <c r="T23" i="29"/>
  <c r="U23" i="29"/>
  <c r="V23" i="29"/>
  <c r="W23" i="29"/>
  <c r="X23" i="29"/>
  <c r="Y23" i="29"/>
  <c r="P24" i="29"/>
  <c r="Q24" i="29"/>
  <c r="R24" i="29"/>
  <c r="S24" i="29"/>
  <c r="T24" i="29"/>
  <c r="U24" i="29"/>
  <c r="V24" i="29"/>
  <c r="W24" i="29"/>
  <c r="X24" i="29"/>
  <c r="Y24" i="29"/>
  <c r="P25" i="29"/>
  <c r="Q25" i="29"/>
  <c r="R25" i="29"/>
  <c r="S25" i="29"/>
  <c r="T25" i="29"/>
  <c r="U25" i="29"/>
  <c r="V25" i="29"/>
  <c r="W25" i="29"/>
  <c r="X25" i="29"/>
  <c r="Y25" i="29"/>
  <c r="P26" i="29"/>
  <c r="Q26" i="29"/>
  <c r="R26" i="29"/>
  <c r="S26" i="29"/>
  <c r="T26" i="29"/>
  <c r="U26" i="29"/>
  <c r="V26" i="29"/>
  <c r="W26" i="29"/>
  <c r="X26" i="29"/>
  <c r="Y26" i="29"/>
  <c r="P27" i="29"/>
  <c r="Q27" i="29"/>
  <c r="R27" i="29"/>
  <c r="S27" i="29"/>
  <c r="T27" i="29"/>
  <c r="U27" i="29"/>
  <c r="V27" i="29"/>
  <c r="W27" i="29"/>
  <c r="X27" i="29"/>
  <c r="Y27" i="29"/>
  <c r="P28" i="29"/>
  <c r="Q28" i="29"/>
  <c r="R28" i="29"/>
  <c r="S28" i="29"/>
  <c r="T28" i="29"/>
  <c r="U28" i="29"/>
  <c r="V28" i="29"/>
  <c r="W28" i="29"/>
  <c r="X28" i="29"/>
  <c r="Y28" i="29"/>
  <c r="P29" i="29"/>
  <c r="Q29" i="29"/>
  <c r="R29" i="29"/>
  <c r="S29" i="29"/>
  <c r="T29" i="29"/>
  <c r="U29" i="29"/>
  <c r="V29" i="29"/>
  <c r="W29" i="29"/>
  <c r="X29" i="29"/>
  <c r="Y29" i="29"/>
  <c r="P30" i="29"/>
  <c r="Q30" i="29"/>
  <c r="R30" i="29"/>
  <c r="S30" i="29"/>
  <c r="T30" i="29"/>
  <c r="U30" i="29"/>
  <c r="V30" i="29"/>
  <c r="W30" i="29"/>
  <c r="X30" i="29"/>
  <c r="Y30" i="29"/>
  <c r="P31" i="29"/>
  <c r="Q31" i="29"/>
  <c r="R31" i="29"/>
  <c r="S31" i="29"/>
  <c r="T31" i="29"/>
  <c r="U31" i="29"/>
  <c r="V31" i="29"/>
  <c r="W31" i="29"/>
  <c r="X31" i="29"/>
  <c r="Y31" i="29"/>
  <c r="P32" i="29"/>
  <c r="Q32" i="29"/>
  <c r="R32" i="29"/>
  <c r="S32" i="29"/>
  <c r="T32" i="29"/>
  <c r="U32" i="29"/>
  <c r="V32" i="29"/>
  <c r="W32" i="29"/>
  <c r="X32" i="29"/>
  <c r="Y32" i="29"/>
  <c r="P33" i="29"/>
  <c r="Q33" i="29"/>
  <c r="R33" i="29"/>
  <c r="S33" i="29"/>
  <c r="T33" i="29"/>
  <c r="U33" i="29"/>
  <c r="V33" i="29"/>
  <c r="W33" i="29"/>
  <c r="X33" i="29"/>
  <c r="Y33" i="29"/>
  <c r="P34" i="29"/>
  <c r="Q34" i="29"/>
  <c r="R34" i="29"/>
  <c r="S34" i="29"/>
  <c r="T34" i="29"/>
  <c r="U34" i="29"/>
  <c r="V34" i="29"/>
  <c r="W34" i="29"/>
  <c r="X34" i="29"/>
  <c r="Y34" i="29"/>
  <c r="P35" i="29"/>
  <c r="Q35" i="29"/>
  <c r="R35" i="29"/>
  <c r="S35" i="29"/>
  <c r="T35" i="29"/>
  <c r="U35" i="29"/>
  <c r="V35" i="29"/>
  <c r="W35" i="29"/>
  <c r="X35" i="29"/>
  <c r="Y35" i="29"/>
  <c r="P36" i="29"/>
  <c r="Q36" i="29"/>
  <c r="R36" i="29"/>
  <c r="S36" i="29"/>
  <c r="T36" i="29"/>
  <c r="U36" i="29"/>
  <c r="V36" i="29"/>
  <c r="W36" i="29"/>
  <c r="X36" i="29"/>
  <c r="Y36" i="29"/>
  <c r="P37" i="29"/>
  <c r="Q37" i="29"/>
  <c r="R37" i="29"/>
  <c r="S37" i="29"/>
  <c r="T37" i="29"/>
  <c r="U37" i="29"/>
  <c r="V37" i="29"/>
  <c r="W37" i="29"/>
  <c r="X37" i="29"/>
  <c r="Y37" i="29"/>
  <c r="P38" i="29"/>
  <c r="Q38" i="29"/>
  <c r="R38" i="29"/>
  <c r="S38" i="29"/>
  <c r="T38" i="29"/>
  <c r="U38" i="29"/>
  <c r="V38" i="29"/>
  <c r="W38" i="29"/>
  <c r="X38" i="29"/>
  <c r="Y38" i="29"/>
  <c r="P39" i="29"/>
  <c r="Q39" i="29"/>
  <c r="R39" i="29"/>
  <c r="S39" i="29"/>
  <c r="T39" i="29"/>
  <c r="U39" i="29"/>
  <c r="V39" i="29"/>
  <c r="W39" i="29"/>
  <c r="X39" i="29"/>
  <c r="Y39" i="29"/>
  <c r="P40" i="29"/>
  <c r="Q40" i="29"/>
  <c r="R40" i="29"/>
  <c r="S40" i="29"/>
  <c r="T40" i="29"/>
  <c r="U40" i="29"/>
  <c r="V40" i="29"/>
  <c r="W40" i="29"/>
  <c r="X40" i="29"/>
  <c r="Y40" i="29"/>
  <c r="P41" i="29"/>
  <c r="Q41" i="29"/>
  <c r="R41" i="29"/>
  <c r="S41" i="29"/>
  <c r="T41" i="29"/>
  <c r="U41" i="29"/>
  <c r="V41" i="29"/>
  <c r="W41" i="29"/>
  <c r="X41" i="29"/>
  <c r="Y41" i="29"/>
  <c r="P42" i="29"/>
  <c r="Q42" i="29"/>
  <c r="R42" i="29"/>
  <c r="S42" i="29"/>
  <c r="T42" i="29"/>
  <c r="U42" i="29"/>
  <c r="V42" i="29"/>
  <c r="W42" i="29"/>
  <c r="X42" i="29"/>
  <c r="Y42" i="29"/>
  <c r="P43" i="29"/>
  <c r="Q43" i="29"/>
  <c r="R43" i="29"/>
  <c r="S43" i="29"/>
  <c r="T43" i="29"/>
  <c r="U43" i="29"/>
  <c r="V43" i="29"/>
  <c r="W43" i="29"/>
  <c r="X43" i="29"/>
  <c r="Y43" i="29"/>
  <c r="P44" i="29"/>
  <c r="Q44" i="29"/>
  <c r="R44" i="29"/>
  <c r="S44" i="29"/>
  <c r="T44" i="29"/>
  <c r="U44" i="29"/>
  <c r="V44" i="29"/>
  <c r="W44" i="29"/>
  <c r="X44" i="29"/>
  <c r="Y44" i="29"/>
  <c r="P45" i="29"/>
  <c r="Q45" i="29"/>
  <c r="R45" i="29"/>
  <c r="S45" i="29"/>
  <c r="T45" i="29"/>
  <c r="U45" i="29"/>
  <c r="V45" i="29"/>
  <c r="W45" i="29"/>
  <c r="X45" i="29"/>
  <c r="Y45" i="29"/>
  <c r="P46" i="29"/>
  <c r="Q46" i="29"/>
  <c r="R46" i="29"/>
  <c r="S46" i="29"/>
  <c r="T46" i="29"/>
  <c r="U46" i="29"/>
  <c r="V46" i="29"/>
  <c r="W46" i="29"/>
  <c r="X46" i="29"/>
  <c r="Y46" i="29"/>
  <c r="P47" i="29"/>
  <c r="Q47" i="29"/>
  <c r="R47" i="29"/>
  <c r="S47" i="29"/>
  <c r="T47" i="29"/>
  <c r="U47" i="29"/>
  <c r="V47" i="29"/>
  <c r="W47" i="29"/>
  <c r="X47" i="29"/>
  <c r="Y47" i="29"/>
  <c r="Q9" i="29"/>
  <c r="R9" i="29"/>
  <c r="S9" i="29"/>
  <c r="T9" i="29"/>
  <c r="U9" i="29"/>
  <c r="V9" i="29"/>
  <c r="W9" i="29"/>
  <c r="X9" i="29"/>
  <c r="Y9" i="29"/>
  <c r="P9" i="29"/>
  <c r="C47" i="29"/>
  <c r="D47" i="29"/>
  <c r="E47" i="29"/>
  <c r="F47" i="29"/>
  <c r="G47" i="29"/>
  <c r="H47" i="29"/>
  <c r="I47" i="29"/>
  <c r="J47" i="29"/>
  <c r="K47" i="29"/>
  <c r="L47" i="29"/>
  <c r="M47" i="29"/>
  <c r="C10" i="29"/>
  <c r="D10" i="29"/>
  <c r="E10" i="29"/>
  <c r="F10" i="29"/>
  <c r="G10" i="29"/>
  <c r="H10" i="29"/>
  <c r="I10" i="29"/>
  <c r="J10" i="29"/>
  <c r="K10" i="29"/>
  <c r="L10" i="29"/>
  <c r="M10" i="29"/>
  <c r="C11" i="29"/>
  <c r="D11" i="29"/>
  <c r="E11" i="29"/>
  <c r="F11" i="29"/>
  <c r="G11" i="29"/>
  <c r="H11" i="29"/>
  <c r="I11" i="29"/>
  <c r="J11" i="29"/>
  <c r="K11" i="29"/>
  <c r="L11" i="29"/>
  <c r="M11" i="29"/>
  <c r="C12" i="29"/>
  <c r="D12" i="29"/>
  <c r="E12" i="29"/>
  <c r="F12" i="29"/>
  <c r="G12" i="29"/>
  <c r="H12" i="29"/>
  <c r="I12" i="29"/>
  <c r="J12" i="29"/>
  <c r="K12" i="29"/>
  <c r="L12" i="29"/>
  <c r="M12" i="29"/>
  <c r="C13" i="29"/>
  <c r="D13" i="29"/>
  <c r="E13" i="29"/>
  <c r="F13" i="29"/>
  <c r="G13" i="29"/>
  <c r="H13" i="29"/>
  <c r="I13" i="29"/>
  <c r="J13" i="29"/>
  <c r="K13" i="29"/>
  <c r="L13" i="29"/>
  <c r="M13" i="29"/>
  <c r="C14" i="29"/>
  <c r="D14" i="29"/>
  <c r="E14" i="29"/>
  <c r="F14" i="29"/>
  <c r="G14" i="29"/>
  <c r="H14" i="29"/>
  <c r="I14" i="29"/>
  <c r="J14" i="29"/>
  <c r="K14" i="29"/>
  <c r="L14" i="29"/>
  <c r="M14" i="29"/>
  <c r="C15" i="29"/>
  <c r="D15" i="29"/>
  <c r="E15" i="29"/>
  <c r="F15" i="29"/>
  <c r="G15" i="29"/>
  <c r="H15" i="29"/>
  <c r="I15" i="29"/>
  <c r="J15" i="29"/>
  <c r="K15" i="29"/>
  <c r="L15" i="29"/>
  <c r="M15" i="29"/>
  <c r="C16" i="29"/>
  <c r="D16" i="29"/>
  <c r="E16" i="29"/>
  <c r="F16" i="29"/>
  <c r="G16" i="29"/>
  <c r="H16" i="29"/>
  <c r="I16" i="29"/>
  <c r="J16" i="29"/>
  <c r="K16" i="29"/>
  <c r="L16" i="29"/>
  <c r="M16" i="29"/>
  <c r="C17" i="29"/>
  <c r="D17" i="29"/>
  <c r="E17" i="29"/>
  <c r="F17" i="29"/>
  <c r="G17" i="29"/>
  <c r="H17" i="29"/>
  <c r="I17" i="29"/>
  <c r="J17" i="29"/>
  <c r="K17" i="29"/>
  <c r="L17" i="29"/>
  <c r="M17" i="29"/>
  <c r="C18" i="29"/>
  <c r="D18" i="29"/>
  <c r="E18" i="29"/>
  <c r="F18" i="29"/>
  <c r="G18" i="29"/>
  <c r="H18" i="29"/>
  <c r="I18" i="29"/>
  <c r="J18" i="29"/>
  <c r="K18" i="29"/>
  <c r="L18" i="29"/>
  <c r="M18" i="29"/>
  <c r="C19" i="29"/>
  <c r="D19" i="29"/>
  <c r="E19" i="29"/>
  <c r="F19" i="29"/>
  <c r="G19" i="29"/>
  <c r="H19" i="29"/>
  <c r="I19" i="29"/>
  <c r="J19" i="29"/>
  <c r="K19" i="29"/>
  <c r="L19" i="29"/>
  <c r="M19" i="29"/>
  <c r="C20" i="29"/>
  <c r="D20" i="29"/>
  <c r="E20" i="29"/>
  <c r="F20" i="29"/>
  <c r="G20" i="29"/>
  <c r="H20" i="29"/>
  <c r="I20" i="29"/>
  <c r="J20" i="29"/>
  <c r="K20" i="29"/>
  <c r="L20" i="29"/>
  <c r="M20" i="29"/>
  <c r="C21" i="29"/>
  <c r="D21" i="29"/>
  <c r="E21" i="29"/>
  <c r="F21" i="29"/>
  <c r="G21" i="29"/>
  <c r="H21" i="29"/>
  <c r="I21" i="29"/>
  <c r="J21" i="29"/>
  <c r="K21" i="29"/>
  <c r="L21" i="29"/>
  <c r="M21" i="29"/>
  <c r="C22" i="29"/>
  <c r="D22" i="29"/>
  <c r="E22" i="29"/>
  <c r="F22" i="29"/>
  <c r="G22" i="29"/>
  <c r="H22" i="29"/>
  <c r="I22" i="29"/>
  <c r="J22" i="29"/>
  <c r="K22" i="29"/>
  <c r="L22" i="29"/>
  <c r="M22" i="29"/>
  <c r="C23" i="29"/>
  <c r="D23" i="29"/>
  <c r="E23" i="29"/>
  <c r="F23" i="29"/>
  <c r="G23" i="29"/>
  <c r="H23" i="29"/>
  <c r="I23" i="29"/>
  <c r="J23" i="29"/>
  <c r="K23" i="29"/>
  <c r="L23" i="29"/>
  <c r="M23" i="29"/>
  <c r="C24" i="29"/>
  <c r="D24" i="29"/>
  <c r="E24" i="29"/>
  <c r="F24" i="29"/>
  <c r="G24" i="29"/>
  <c r="H24" i="29"/>
  <c r="I24" i="29"/>
  <c r="J24" i="29"/>
  <c r="K24" i="29"/>
  <c r="L24" i="29"/>
  <c r="M24" i="29"/>
  <c r="C25" i="29"/>
  <c r="D25" i="29"/>
  <c r="E25" i="29"/>
  <c r="F25" i="29"/>
  <c r="G25" i="29"/>
  <c r="H25" i="29"/>
  <c r="I25" i="29"/>
  <c r="J25" i="29"/>
  <c r="K25" i="29"/>
  <c r="L25" i="29"/>
  <c r="M25" i="29"/>
  <c r="C26" i="29"/>
  <c r="D26" i="29"/>
  <c r="E26" i="29"/>
  <c r="F26" i="29"/>
  <c r="G26" i="29"/>
  <c r="H26" i="29"/>
  <c r="I26" i="29"/>
  <c r="J26" i="29"/>
  <c r="K26" i="29"/>
  <c r="L26" i="29"/>
  <c r="M26" i="29"/>
  <c r="C27" i="29"/>
  <c r="D27" i="29"/>
  <c r="E27" i="29"/>
  <c r="F27" i="29"/>
  <c r="G27" i="29"/>
  <c r="H27" i="29"/>
  <c r="I27" i="29"/>
  <c r="J27" i="29"/>
  <c r="K27" i="29"/>
  <c r="L27" i="29"/>
  <c r="M27" i="29"/>
  <c r="C28" i="29"/>
  <c r="D28" i="29"/>
  <c r="E28" i="29"/>
  <c r="F28" i="29"/>
  <c r="G28" i="29"/>
  <c r="H28" i="29"/>
  <c r="I28" i="29"/>
  <c r="J28" i="29"/>
  <c r="K28" i="29"/>
  <c r="L28" i="29"/>
  <c r="M28" i="29"/>
  <c r="C29" i="29"/>
  <c r="D29" i="29"/>
  <c r="E29" i="29"/>
  <c r="F29" i="29"/>
  <c r="G29" i="29"/>
  <c r="H29" i="29"/>
  <c r="I29" i="29"/>
  <c r="J29" i="29"/>
  <c r="K29" i="29"/>
  <c r="L29" i="29"/>
  <c r="M29" i="29"/>
  <c r="C30" i="29"/>
  <c r="D30" i="29"/>
  <c r="E30" i="29"/>
  <c r="F30" i="29"/>
  <c r="G30" i="29"/>
  <c r="H30" i="29"/>
  <c r="I30" i="29"/>
  <c r="J30" i="29"/>
  <c r="K30" i="29"/>
  <c r="L30" i="29"/>
  <c r="M30" i="29"/>
  <c r="C31" i="29"/>
  <c r="D31" i="29"/>
  <c r="E31" i="29"/>
  <c r="F31" i="29"/>
  <c r="G31" i="29"/>
  <c r="H31" i="29"/>
  <c r="I31" i="29"/>
  <c r="J31" i="29"/>
  <c r="K31" i="29"/>
  <c r="L31" i="29"/>
  <c r="M31" i="29"/>
  <c r="C32" i="29"/>
  <c r="D32" i="29"/>
  <c r="E32" i="29"/>
  <c r="F32" i="29"/>
  <c r="G32" i="29"/>
  <c r="H32" i="29"/>
  <c r="I32" i="29"/>
  <c r="J32" i="29"/>
  <c r="K32" i="29"/>
  <c r="L32" i="29"/>
  <c r="M32" i="29"/>
  <c r="C33" i="29"/>
  <c r="D33" i="29"/>
  <c r="E33" i="29"/>
  <c r="F33" i="29"/>
  <c r="G33" i="29"/>
  <c r="H33" i="29"/>
  <c r="I33" i="29"/>
  <c r="J33" i="29"/>
  <c r="K33" i="29"/>
  <c r="L33" i="29"/>
  <c r="M33" i="29"/>
  <c r="C34" i="29"/>
  <c r="D34" i="29"/>
  <c r="E34" i="29"/>
  <c r="F34" i="29"/>
  <c r="G34" i="29"/>
  <c r="H34" i="29"/>
  <c r="I34" i="29"/>
  <c r="J34" i="29"/>
  <c r="K34" i="29"/>
  <c r="L34" i="29"/>
  <c r="M34" i="29"/>
  <c r="C35" i="29"/>
  <c r="D35" i="29"/>
  <c r="E35" i="29"/>
  <c r="F35" i="29"/>
  <c r="G35" i="29"/>
  <c r="H35" i="29"/>
  <c r="I35" i="29"/>
  <c r="J35" i="29"/>
  <c r="K35" i="29"/>
  <c r="L35" i="29"/>
  <c r="M35" i="29"/>
  <c r="C36" i="29"/>
  <c r="D36" i="29"/>
  <c r="E36" i="29"/>
  <c r="F36" i="29"/>
  <c r="G36" i="29"/>
  <c r="H36" i="29"/>
  <c r="I36" i="29"/>
  <c r="J36" i="29"/>
  <c r="K36" i="29"/>
  <c r="L36" i="29"/>
  <c r="M36" i="29"/>
  <c r="C37" i="29"/>
  <c r="D37" i="29"/>
  <c r="E37" i="29"/>
  <c r="F37" i="29"/>
  <c r="G37" i="29"/>
  <c r="H37" i="29"/>
  <c r="I37" i="29"/>
  <c r="J37" i="29"/>
  <c r="K37" i="29"/>
  <c r="L37" i="29"/>
  <c r="M37" i="29"/>
  <c r="C38" i="29"/>
  <c r="D38" i="29"/>
  <c r="E38" i="29"/>
  <c r="F38" i="29"/>
  <c r="G38" i="29"/>
  <c r="H38" i="29"/>
  <c r="I38" i="29"/>
  <c r="J38" i="29"/>
  <c r="K38" i="29"/>
  <c r="L38" i="29"/>
  <c r="M38" i="29"/>
  <c r="C39" i="29"/>
  <c r="D39" i="29"/>
  <c r="E39" i="29"/>
  <c r="F39" i="29"/>
  <c r="G39" i="29"/>
  <c r="H39" i="29"/>
  <c r="I39" i="29"/>
  <c r="J39" i="29"/>
  <c r="K39" i="29"/>
  <c r="L39" i="29"/>
  <c r="M39" i="29"/>
  <c r="C40" i="29"/>
  <c r="D40" i="29"/>
  <c r="E40" i="29"/>
  <c r="F40" i="29"/>
  <c r="G40" i="29"/>
  <c r="H40" i="29"/>
  <c r="I40" i="29"/>
  <c r="J40" i="29"/>
  <c r="K40" i="29"/>
  <c r="L40" i="29"/>
  <c r="M40" i="29"/>
  <c r="C41" i="29"/>
  <c r="D41" i="29"/>
  <c r="E41" i="29"/>
  <c r="F41" i="29"/>
  <c r="G41" i="29"/>
  <c r="H41" i="29"/>
  <c r="I41" i="29"/>
  <c r="J41" i="29"/>
  <c r="K41" i="29"/>
  <c r="L41" i="29"/>
  <c r="M41" i="29"/>
  <c r="C42" i="29"/>
  <c r="D42" i="29"/>
  <c r="E42" i="29"/>
  <c r="F42" i="29"/>
  <c r="G42" i="29"/>
  <c r="H42" i="29"/>
  <c r="I42" i="29"/>
  <c r="J42" i="29"/>
  <c r="K42" i="29"/>
  <c r="L42" i="29"/>
  <c r="M42" i="29"/>
  <c r="C43" i="29"/>
  <c r="D43" i="29"/>
  <c r="E43" i="29"/>
  <c r="F43" i="29"/>
  <c r="G43" i="29"/>
  <c r="H43" i="29"/>
  <c r="I43" i="29"/>
  <c r="J43" i="29"/>
  <c r="K43" i="29"/>
  <c r="L43" i="29"/>
  <c r="M43" i="29"/>
  <c r="C44" i="29"/>
  <c r="D44" i="29"/>
  <c r="E44" i="29"/>
  <c r="F44" i="29"/>
  <c r="G44" i="29"/>
  <c r="H44" i="29"/>
  <c r="I44" i="29"/>
  <c r="J44" i="29"/>
  <c r="K44" i="29"/>
  <c r="L44" i="29"/>
  <c r="M44" i="29"/>
  <c r="C45" i="29"/>
  <c r="D45" i="29"/>
  <c r="E45" i="29"/>
  <c r="F45" i="29"/>
  <c r="G45" i="29"/>
  <c r="H45" i="29"/>
  <c r="I45" i="29"/>
  <c r="J45" i="29"/>
  <c r="K45" i="29"/>
  <c r="L45" i="29"/>
  <c r="M45" i="29"/>
  <c r="C46" i="29"/>
  <c r="D46" i="29"/>
  <c r="E46" i="29"/>
  <c r="F46" i="29"/>
  <c r="G46" i="29"/>
  <c r="H46" i="29"/>
  <c r="I46" i="29"/>
  <c r="J46" i="29"/>
  <c r="K46" i="29"/>
  <c r="L46" i="29"/>
  <c r="M46" i="29"/>
  <c r="D9" i="29"/>
  <c r="E9" i="29"/>
  <c r="F9" i="29"/>
  <c r="G9" i="29"/>
  <c r="H9" i="29"/>
  <c r="I9" i="29"/>
  <c r="J9" i="29"/>
  <c r="K9" i="29"/>
  <c r="L9" i="29"/>
  <c r="M9" i="29"/>
  <c r="C9" i="29"/>
  <c r="P4" i="26"/>
  <c r="M45" i="28" s="1"/>
  <c r="O9" i="29"/>
  <c r="Z9" i="29"/>
  <c r="O10" i="29"/>
  <c r="Z10" i="29"/>
  <c r="O11" i="29"/>
  <c r="Z11" i="29"/>
  <c r="O12" i="29"/>
  <c r="Z12" i="29"/>
  <c r="O13" i="29"/>
  <c r="Z13" i="29"/>
  <c r="O14" i="29"/>
  <c r="Z14" i="29"/>
  <c r="O15" i="29"/>
  <c r="Z15" i="29"/>
  <c r="O16" i="29"/>
  <c r="Z16" i="29"/>
  <c r="O17" i="29"/>
  <c r="Z17" i="29"/>
  <c r="O18" i="29"/>
  <c r="Z18" i="29"/>
  <c r="O19" i="29"/>
  <c r="Z19" i="29"/>
  <c r="O20" i="29"/>
  <c r="Z20" i="29"/>
  <c r="O21" i="29"/>
  <c r="Z21" i="29"/>
  <c r="O22" i="29"/>
  <c r="Z22" i="29"/>
  <c r="O23" i="29"/>
  <c r="Z23" i="29"/>
  <c r="O24" i="29"/>
  <c r="Z24" i="29"/>
  <c r="O25" i="29"/>
  <c r="Z25" i="29"/>
  <c r="O26" i="29"/>
  <c r="Z26" i="29"/>
  <c r="O27" i="29"/>
  <c r="Z27" i="29"/>
  <c r="O28" i="29"/>
  <c r="Z28" i="29"/>
  <c r="O29" i="29"/>
  <c r="Z29" i="29"/>
  <c r="O30" i="29"/>
  <c r="Z30" i="29"/>
  <c r="O31" i="29"/>
  <c r="Z31" i="29"/>
  <c r="O32" i="29"/>
  <c r="Z32" i="29"/>
  <c r="O33" i="29"/>
  <c r="Z33" i="29"/>
  <c r="O34" i="29"/>
  <c r="Z34" i="29"/>
  <c r="O35" i="29"/>
  <c r="Z35" i="29"/>
  <c r="O36" i="29"/>
  <c r="Z36" i="29"/>
  <c r="O37" i="29"/>
  <c r="Z37" i="29"/>
  <c r="O38" i="29"/>
  <c r="Z38" i="29"/>
  <c r="O39" i="29"/>
  <c r="Z39" i="29"/>
  <c r="O40" i="29"/>
  <c r="Z40" i="29"/>
  <c r="O41" i="29"/>
  <c r="Z41" i="29"/>
  <c r="O42" i="29"/>
  <c r="Z42" i="29"/>
  <c r="O43" i="29"/>
  <c r="Z43" i="29"/>
  <c r="O44" i="29"/>
  <c r="Z44" i="29"/>
  <c r="O45" i="29"/>
  <c r="Z45" i="29"/>
  <c r="O46" i="29"/>
  <c r="Z46" i="29"/>
  <c r="O47" i="29"/>
  <c r="Z47" i="29"/>
  <c r="Q8" i="29"/>
  <c r="R8" i="29"/>
  <c r="S8" i="29"/>
  <c r="T8" i="29"/>
  <c r="U8" i="29"/>
  <c r="V8" i="29"/>
  <c r="W8" i="29"/>
  <c r="X8" i="29"/>
  <c r="Y8" i="29"/>
  <c r="Z8" i="29"/>
  <c r="P8" i="29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C8" i="29"/>
  <c r="D8" i="29"/>
  <c r="E8" i="29"/>
  <c r="F8" i="29"/>
  <c r="G8" i="29"/>
  <c r="H8" i="29"/>
  <c r="I8" i="29"/>
  <c r="J8" i="29"/>
  <c r="K8" i="29"/>
  <c r="L8" i="29"/>
  <c r="M8" i="29"/>
  <c r="N8" i="29"/>
  <c r="I6" i="27"/>
  <c r="H2" i="29" s="1"/>
  <c r="G4" i="27"/>
  <c r="I3" i="27" s="1"/>
  <c r="I4" i="27" s="1"/>
  <c r="O6" i="29" s="1"/>
  <c r="D49" i="28"/>
  <c r="E47" i="28"/>
  <c r="J47" i="28"/>
  <c r="D47" i="28"/>
  <c r="T4" i="28"/>
  <c r="T88" i="28"/>
  <c r="U3" i="28"/>
  <c r="U4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E88" i="28"/>
  <c r="F88" i="28"/>
  <c r="G88" i="28"/>
  <c r="H88" i="28"/>
  <c r="I88" i="28"/>
  <c r="J88" i="28"/>
  <c r="K88" i="28"/>
  <c r="L88" i="28"/>
  <c r="M88" i="28"/>
  <c r="N88" i="28"/>
  <c r="O88" i="28"/>
  <c r="P88" i="28"/>
  <c r="Q88" i="28"/>
  <c r="R88" i="28"/>
  <c r="S8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E48" i="28"/>
  <c r="D48" i="28"/>
  <c r="E3" i="28"/>
  <c r="J3" i="28"/>
  <c r="D3" i="28"/>
  <c r="Q4" i="28"/>
  <c r="R4" i="28"/>
  <c r="S4" i="28"/>
  <c r="E4" i="28"/>
  <c r="F4" i="28"/>
  <c r="G4" i="28"/>
  <c r="H4" i="28"/>
  <c r="I4" i="28"/>
  <c r="J4" i="28"/>
  <c r="K4" i="28"/>
  <c r="L4" i="28"/>
  <c r="M4" i="28"/>
  <c r="N4" i="28"/>
  <c r="O4" i="28"/>
  <c r="P4" i="28"/>
  <c r="D42" i="28"/>
  <c r="D43" i="28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F5" i="26"/>
  <c r="H2" i="26" s="1"/>
  <c r="D2" i="28" s="1"/>
  <c r="P2" i="26"/>
  <c r="P5" i="26" s="1"/>
  <c r="F1" i="17"/>
  <c r="F3" i="17" s="1"/>
  <c r="C2" i="19" s="1"/>
  <c r="D3" i="16"/>
  <c r="K2" i="16" s="1"/>
  <c r="Q2" i="18" s="1"/>
  <c r="C3" i="24"/>
  <c r="L3" i="24"/>
  <c r="C47" i="24"/>
  <c r="L47" i="24"/>
  <c r="B48" i="24"/>
  <c r="C48" i="24"/>
  <c r="D48" i="24"/>
  <c r="E48" i="24"/>
  <c r="F48" i="24"/>
  <c r="G48" i="24"/>
  <c r="H48" i="24"/>
  <c r="I48" i="24"/>
  <c r="J48" i="24"/>
  <c r="K48" i="24"/>
  <c r="L48" i="24"/>
  <c r="M48" i="24"/>
  <c r="N48" i="24"/>
  <c r="O48" i="24"/>
  <c r="P48" i="24"/>
  <c r="Q48" i="24"/>
  <c r="R48" i="24"/>
  <c r="S48" i="24"/>
  <c r="T48" i="24"/>
  <c r="U48" i="24"/>
  <c r="V48" i="24"/>
  <c r="B49" i="24"/>
  <c r="C49" i="24"/>
  <c r="D49" i="24"/>
  <c r="E49" i="24"/>
  <c r="F49" i="24"/>
  <c r="G49" i="24"/>
  <c r="H49" i="24"/>
  <c r="I49" i="24"/>
  <c r="J49" i="24"/>
  <c r="K49" i="24"/>
  <c r="L49" i="24"/>
  <c r="M49" i="24"/>
  <c r="N49" i="24"/>
  <c r="O49" i="24"/>
  <c r="P49" i="24"/>
  <c r="Q49" i="24"/>
  <c r="R49" i="24"/>
  <c r="S49" i="24"/>
  <c r="T49" i="24"/>
  <c r="U49" i="24"/>
  <c r="V49" i="24"/>
  <c r="B50" i="24"/>
  <c r="C50" i="24"/>
  <c r="D50" i="24"/>
  <c r="E50" i="24"/>
  <c r="F50" i="24"/>
  <c r="G50" i="24"/>
  <c r="H50" i="24"/>
  <c r="I50" i="24"/>
  <c r="J50" i="24"/>
  <c r="K50" i="24"/>
  <c r="L50" i="24"/>
  <c r="M50" i="24"/>
  <c r="N50" i="24"/>
  <c r="O50" i="24"/>
  <c r="P50" i="24"/>
  <c r="Q50" i="24"/>
  <c r="R50" i="24"/>
  <c r="S50" i="24"/>
  <c r="T50" i="24"/>
  <c r="U50" i="24"/>
  <c r="V50" i="24"/>
  <c r="B51" i="24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P51" i="24"/>
  <c r="Q51" i="24"/>
  <c r="R51" i="24"/>
  <c r="S51" i="24"/>
  <c r="T51" i="24"/>
  <c r="U51" i="24"/>
  <c r="V51" i="24"/>
  <c r="B52" i="24"/>
  <c r="C52" i="24"/>
  <c r="D52" i="24"/>
  <c r="E52" i="24"/>
  <c r="F52" i="24"/>
  <c r="G52" i="24"/>
  <c r="H52" i="24"/>
  <c r="I52" i="24"/>
  <c r="J52" i="24"/>
  <c r="K52" i="24"/>
  <c r="L52" i="24"/>
  <c r="M52" i="24"/>
  <c r="N52" i="24"/>
  <c r="O52" i="24"/>
  <c r="P52" i="24"/>
  <c r="Q52" i="24"/>
  <c r="R52" i="24"/>
  <c r="S52" i="24"/>
  <c r="T52" i="24"/>
  <c r="U52" i="24"/>
  <c r="V52" i="24"/>
  <c r="B53" i="24"/>
  <c r="C53" i="24"/>
  <c r="D53" i="24"/>
  <c r="E53" i="24"/>
  <c r="F53" i="24"/>
  <c r="G53" i="24"/>
  <c r="H53" i="24"/>
  <c r="I53" i="24"/>
  <c r="J53" i="24"/>
  <c r="K53" i="24"/>
  <c r="L53" i="24"/>
  <c r="M53" i="24"/>
  <c r="N53" i="24"/>
  <c r="O53" i="24"/>
  <c r="P53" i="24"/>
  <c r="Q53" i="24"/>
  <c r="R53" i="24"/>
  <c r="S53" i="24"/>
  <c r="T53" i="24"/>
  <c r="U53" i="24"/>
  <c r="V53" i="24"/>
  <c r="B54" i="24"/>
  <c r="C54" i="24"/>
  <c r="D54" i="24"/>
  <c r="E54" i="24"/>
  <c r="F54" i="24"/>
  <c r="G54" i="24"/>
  <c r="H54" i="24"/>
  <c r="I54" i="24"/>
  <c r="J54" i="24"/>
  <c r="K54" i="24"/>
  <c r="L54" i="24"/>
  <c r="M54" i="24"/>
  <c r="N54" i="24"/>
  <c r="O54" i="24"/>
  <c r="P54" i="24"/>
  <c r="Q54" i="24"/>
  <c r="R54" i="24"/>
  <c r="S54" i="24"/>
  <c r="T54" i="24"/>
  <c r="U54" i="24"/>
  <c r="V54" i="24"/>
  <c r="B55" i="24"/>
  <c r="C55" i="24"/>
  <c r="D55" i="24"/>
  <c r="E55" i="24"/>
  <c r="F55" i="24"/>
  <c r="G55" i="24"/>
  <c r="H55" i="24"/>
  <c r="I55" i="24"/>
  <c r="J55" i="24"/>
  <c r="K55" i="24"/>
  <c r="L55" i="24"/>
  <c r="M55" i="24"/>
  <c r="N55" i="24"/>
  <c r="O55" i="24"/>
  <c r="P55" i="24"/>
  <c r="Q55" i="24"/>
  <c r="R55" i="24"/>
  <c r="S55" i="24"/>
  <c r="T55" i="24"/>
  <c r="U55" i="24"/>
  <c r="V55" i="24"/>
  <c r="B56" i="24"/>
  <c r="C56" i="24"/>
  <c r="D56" i="24"/>
  <c r="E56" i="24"/>
  <c r="F56" i="24"/>
  <c r="G56" i="24"/>
  <c r="H56" i="24"/>
  <c r="I56" i="24"/>
  <c r="J56" i="24"/>
  <c r="K56" i="24"/>
  <c r="L56" i="24"/>
  <c r="M56" i="24"/>
  <c r="N56" i="24"/>
  <c r="O56" i="24"/>
  <c r="P56" i="24"/>
  <c r="Q56" i="24"/>
  <c r="R56" i="24"/>
  <c r="S56" i="24"/>
  <c r="T56" i="24"/>
  <c r="U56" i="24"/>
  <c r="V56" i="24"/>
  <c r="B57" i="24"/>
  <c r="C57" i="24"/>
  <c r="D57" i="24"/>
  <c r="E57" i="24"/>
  <c r="F57" i="24"/>
  <c r="G57" i="24"/>
  <c r="H57" i="24"/>
  <c r="I57" i="24"/>
  <c r="J57" i="24"/>
  <c r="K57" i="24"/>
  <c r="L57" i="24"/>
  <c r="M57" i="24"/>
  <c r="N57" i="24"/>
  <c r="O57" i="24"/>
  <c r="P57" i="24"/>
  <c r="Q57" i="24"/>
  <c r="R57" i="24"/>
  <c r="S57" i="24"/>
  <c r="T57" i="24"/>
  <c r="U57" i="24"/>
  <c r="V57" i="24"/>
  <c r="B58" i="24"/>
  <c r="C58" i="24"/>
  <c r="D58" i="24"/>
  <c r="E58" i="24"/>
  <c r="F58" i="24"/>
  <c r="G58" i="24"/>
  <c r="H58" i="24"/>
  <c r="I58" i="24"/>
  <c r="J58" i="24"/>
  <c r="K58" i="24"/>
  <c r="L58" i="24"/>
  <c r="M58" i="24"/>
  <c r="N58" i="24"/>
  <c r="O58" i="24"/>
  <c r="P58" i="24"/>
  <c r="Q58" i="24"/>
  <c r="R58" i="24"/>
  <c r="S58" i="24"/>
  <c r="T58" i="24"/>
  <c r="U58" i="24"/>
  <c r="V58" i="24"/>
  <c r="B59" i="24"/>
  <c r="C59" i="24"/>
  <c r="D59" i="24"/>
  <c r="E59" i="24"/>
  <c r="F59" i="24"/>
  <c r="G59" i="24"/>
  <c r="H59" i="24"/>
  <c r="I59" i="24"/>
  <c r="J59" i="24"/>
  <c r="K59" i="24"/>
  <c r="L59" i="24"/>
  <c r="M59" i="24"/>
  <c r="N59" i="24"/>
  <c r="O59" i="24"/>
  <c r="P59" i="24"/>
  <c r="Q59" i="24"/>
  <c r="R59" i="24"/>
  <c r="S59" i="24"/>
  <c r="T59" i="24"/>
  <c r="U59" i="24"/>
  <c r="V59" i="24"/>
  <c r="B60" i="24"/>
  <c r="C60" i="24"/>
  <c r="D60" i="24"/>
  <c r="E60" i="24"/>
  <c r="F60" i="24"/>
  <c r="G60" i="24"/>
  <c r="H60" i="24"/>
  <c r="I60" i="24"/>
  <c r="J60" i="24"/>
  <c r="K60" i="24"/>
  <c r="L60" i="24"/>
  <c r="M60" i="24"/>
  <c r="N60" i="24"/>
  <c r="O60" i="24"/>
  <c r="P60" i="24"/>
  <c r="Q60" i="24"/>
  <c r="R60" i="24"/>
  <c r="S60" i="24"/>
  <c r="T60" i="24"/>
  <c r="U60" i="24"/>
  <c r="V60" i="24"/>
  <c r="B61" i="24"/>
  <c r="C61" i="24"/>
  <c r="D61" i="24"/>
  <c r="E61" i="24"/>
  <c r="F61" i="24"/>
  <c r="G61" i="24"/>
  <c r="H61" i="24"/>
  <c r="I61" i="24"/>
  <c r="J61" i="24"/>
  <c r="K61" i="24"/>
  <c r="L61" i="24"/>
  <c r="M61" i="24"/>
  <c r="N61" i="24"/>
  <c r="O61" i="24"/>
  <c r="P61" i="24"/>
  <c r="Q61" i="24"/>
  <c r="R61" i="24"/>
  <c r="S61" i="24"/>
  <c r="T61" i="24"/>
  <c r="U61" i="24"/>
  <c r="V61" i="24"/>
  <c r="B62" i="24"/>
  <c r="C62" i="24"/>
  <c r="D62" i="24"/>
  <c r="E62" i="24"/>
  <c r="F62" i="24"/>
  <c r="G62" i="24"/>
  <c r="H62" i="24"/>
  <c r="I62" i="24"/>
  <c r="J62" i="24"/>
  <c r="K62" i="24"/>
  <c r="L62" i="24"/>
  <c r="M62" i="24"/>
  <c r="N62" i="24"/>
  <c r="O62" i="24"/>
  <c r="P62" i="24"/>
  <c r="Q62" i="24"/>
  <c r="R62" i="24"/>
  <c r="S62" i="24"/>
  <c r="T62" i="24"/>
  <c r="U62" i="24"/>
  <c r="V62" i="24"/>
  <c r="B63" i="24"/>
  <c r="C63" i="24"/>
  <c r="D63" i="24"/>
  <c r="E63" i="24"/>
  <c r="F63" i="24"/>
  <c r="G63" i="24"/>
  <c r="H63" i="24"/>
  <c r="I63" i="24"/>
  <c r="J63" i="24"/>
  <c r="K63" i="24"/>
  <c r="L63" i="24"/>
  <c r="M63" i="24"/>
  <c r="N63" i="24"/>
  <c r="O63" i="24"/>
  <c r="P63" i="24"/>
  <c r="Q63" i="24"/>
  <c r="R63" i="24"/>
  <c r="S63" i="24"/>
  <c r="T63" i="24"/>
  <c r="U63" i="24"/>
  <c r="V63" i="24"/>
  <c r="B64" i="24"/>
  <c r="C64" i="24"/>
  <c r="D64" i="24"/>
  <c r="E64" i="24"/>
  <c r="F64" i="24"/>
  <c r="G64" i="24"/>
  <c r="H64" i="24"/>
  <c r="I64" i="24"/>
  <c r="J64" i="24"/>
  <c r="K64" i="24"/>
  <c r="L64" i="24"/>
  <c r="M64" i="24"/>
  <c r="N64" i="24"/>
  <c r="O64" i="24"/>
  <c r="P64" i="24"/>
  <c r="Q64" i="24"/>
  <c r="R64" i="24"/>
  <c r="S64" i="24"/>
  <c r="T64" i="24"/>
  <c r="U64" i="24"/>
  <c r="V64" i="24"/>
  <c r="B65" i="24"/>
  <c r="C65" i="24"/>
  <c r="D65" i="24"/>
  <c r="E65" i="24"/>
  <c r="F65" i="24"/>
  <c r="G65" i="24"/>
  <c r="H65" i="24"/>
  <c r="I65" i="24"/>
  <c r="J65" i="24"/>
  <c r="K65" i="24"/>
  <c r="L65" i="24"/>
  <c r="M65" i="24"/>
  <c r="N65" i="24"/>
  <c r="O65" i="24"/>
  <c r="P65" i="24"/>
  <c r="Q65" i="24"/>
  <c r="R65" i="24"/>
  <c r="S65" i="24"/>
  <c r="T65" i="24"/>
  <c r="U65" i="24"/>
  <c r="V65" i="24"/>
  <c r="B66" i="24"/>
  <c r="C66" i="24"/>
  <c r="D66" i="24"/>
  <c r="E66" i="24"/>
  <c r="F66" i="24"/>
  <c r="G66" i="24"/>
  <c r="H66" i="24"/>
  <c r="I66" i="24"/>
  <c r="J66" i="24"/>
  <c r="K66" i="24"/>
  <c r="L66" i="24"/>
  <c r="M66" i="24"/>
  <c r="N66" i="24"/>
  <c r="O66" i="24"/>
  <c r="P66" i="24"/>
  <c r="Q66" i="24"/>
  <c r="R66" i="24"/>
  <c r="S66" i="24"/>
  <c r="T66" i="24"/>
  <c r="U66" i="24"/>
  <c r="V66" i="24"/>
  <c r="B67" i="24"/>
  <c r="C67" i="24"/>
  <c r="D67" i="24"/>
  <c r="E67" i="24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B68" i="24"/>
  <c r="C68" i="24"/>
  <c r="D68" i="24"/>
  <c r="E68" i="24"/>
  <c r="F68" i="24"/>
  <c r="G68" i="24"/>
  <c r="H68" i="24"/>
  <c r="I68" i="24"/>
  <c r="J68" i="24"/>
  <c r="K68" i="24"/>
  <c r="L68" i="24"/>
  <c r="M68" i="24"/>
  <c r="N68" i="24"/>
  <c r="O68" i="24"/>
  <c r="P68" i="24"/>
  <c r="Q68" i="24"/>
  <c r="R68" i="24"/>
  <c r="S68" i="24"/>
  <c r="T68" i="24"/>
  <c r="U68" i="24"/>
  <c r="V68" i="24"/>
  <c r="B69" i="24"/>
  <c r="C69" i="24"/>
  <c r="D69" i="24"/>
  <c r="E69" i="24"/>
  <c r="F69" i="24"/>
  <c r="G69" i="24"/>
  <c r="H69" i="24"/>
  <c r="I69" i="24"/>
  <c r="J69" i="24"/>
  <c r="K69" i="24"/>
  <c r="L69" i="24"/>
  <c r="M69" i="24"/>
  <c r="N69" i="24"/>
  <c r="O69" i="24"/>
  <c r="P69" i="24"/>
  <c r="Q69" i="24"/>
  <c r="R69" i="24"/>
  <c r="S69" i="24"/>
  <c r="T69" i="24"/>
  <c r="U69" i="24"/>
  <c r="V69" i="24"/>
  <c r="B70" i="24"/>
  <c r="C70" i="24"/>
  <c r="D70" i="24"/>
  <c r="E70" i="24"/>
  <c r="F70" i="24"/>
  <c r="G70" i="24"/>
  <c r="H70" i="24"/>
  <c r="I70" i="24"/>
  <c r="J70" i="24"/>
  <c r="K70" i="24"/>
  <c r="L70" i="24"/>
  <c r="M70" i="24"/>
  <c r="N70" i="24"/>
  <c r="O70" i="24"/>
  <c r="P70" i="24"/>
  <c r="Q70" i="24"/>
  <c r="R70" i="24"/>
  <c r="S70" i="24"/>
  <c r="T70" i="24"/>
  <c r="U70" i="24"/>
  <c r="V70" i="24"/>
  <c r="B71" i="24"/>
  <c r="C71" i="24"/>
  <c r="D71" i="24"/>
  <c r="E71" i="24"/>
  <c r="F71" i="24"/>
  <c r="G71" i="24"/>
  <c r="H71" i="24"/>
  <c r="I71" i="24"/>
  <c r="J71" i="24"/>
  <c r="K71" i="24"/>
  <c r="L71" i="24"/>
  <c r="M71" i="24"/>
  <c r="N71" i="24"/>
  <c r="O71" i="24"/>
  <c r="P71" i="24"/>
  <c r="Q71" i="24"/>
  <c r="R71" i="24"/>
  <c r="S71" i="24"/>
  <c r="T71" i="24"/>
  <c r="U71" i="24"/>
  <c r="V71" i="24"/>
  <c r="B72" i="24"/>
  <c r="C72" i="24"/>
  <c r="D72" i="24"/>
  <c r="E72" i="24"/>
  <c r="F72" i="24"/>
  <c r="G72" i="24"/>
  <c r="H72" i="24"/>
  <c r="I72" i="24"/>
  <c r="J72" i="24"/>
  <c r="K72" i="24"/>
  <c r="L72" i="24"/>
  <c r="M72" i="24"/>
  <c r="N72" i="24"/>
  <c r="O72" i="24"/>
  <c r="P72" i="24"/>
  <c r="Q72" i="24"/>
  <c r="R72" i="24"/>
  <c r="S72" i="24"/>
  <c r="T72" i="24"/>
  <c r="U72" i="24"/>
  <c r="V72" i="24"/>
  <c r="B73" i="24"/>
  <c r="C73" i="24"/>
  <c r="D73" i="24"/>
  <c r="E73" i="24"/>
  <c r="F73" i="24"/>
  <c r="G73" i="24"/>
  <c r="H73" i="24"/>
  <c r="I73" i="24"/>
  <c r="J73" i="24"/>
  <c r="K73" i="24"/>
  <c r="L73" i="24"/>
  <c r="M73" i="24"/>
  <c r="N73" i="24"/>
  <c r="O73" i="24"/>
  <c r="P73" i="24"/>
  <c r="Q73" i="24"/>
  <c r="R73" i="24"/>
  <c r="S73" i="24"/>
  <c r="T73" i="24"/>
  <c r="U73" i="24"/>
  <c r="V73" i="24"/>
  <c r="B74" i="24"/>
  <c r="C74" i="24"/>
  <c r="D74" i="24"/>
  <c r="E74" i="24"/>
  <c r="F74" i="24"/>
  <c r="G74" i="24"/>
  <c r="H74" i="24"/>
  <c r="I74" i="24"/>
  <c r="J74" i="24"/>
  <c r="K74" i="24"/>
  <c r="L74" i="24"/>
  <c r="M74" i="24"/>
  <c r="N74" i="24"/>
  <c r="O74" i="24"/>
  <c r="P74" i="24"/>
  <c r="Q74" i="24"/>
  <c r="R74" i="24"/>
  <c r="S74" i="24"/>
  <c r="T74" i="24"/>
  <c r="U74" i="24"/>
  <c r="V74" i="24"/>
  <c r="B75" i="24"/>
  <c r="C75" i="24"/>
  <c r="D75" i="24"/>
  <c r="E75" i="24"/>
  <c r="F75" i="24"/>
  <c r="G75" i="24"/>
  <c r="H75" i="24"/>
  <c r="I75" i="24"/>
  <c r="J75" i="24"/>
  <c r="K75" i="24"/>
  <c r="L75" i="24"/>
  <c r="M75" i="24"/>
  <c r="N75" i="24"/>
  <c r="O75" i="24"/>
  <c r="P75" i="24"/>
  <c r="Q75" i="24"/>
  <c r="R75" i="24"/>
  <c r="S75" i="24"/>
  <c r="T75" i="24"/>
  <c r="U75" i="24"/>
  <c r="V75" i="24"/>
  <c r="B76" i="24"/>
  <c r="C76" i="24"/>
  <c r="D76" i="24"/>
  <c r="E76" i="24"/>
  <c r="F76" i="24"/>
  <c r="G76" i="24"/>
  <c r="H76" i="24"/>
  <c r="I76" i="24"/>
  <c r="J76" i="24"/>
  <c r="K76" i="24"/>
  <c r="L76" i="24"/>
  <c r="M76" i="24"/>
  <c r="N76" i="24"/>
  <c r="O76" i="24"/>
  <c r="P76" i="24"/>
  <c r="Q76" i="24"/>
  <c r="R76" i="24"/>
  <c r="S76" i="24"/>
  <c r="T76" i="24"/>
  <c r="U76" i="24"/>
  <c r="V76" i="24"/>
  <c r="B77" i="24"/>
  <c r="C77" i="24"/>
  <c r="D77" i="24"/>
  <c r="E77" i="24"/>
  <c r="F77" i="24"/>
  <c r="G77" i="24"/>
  <c r="H77" i="24"/>
  <c r="I77" i="24"/>
  <c r="J77" i="24"/>
  <c r="K77" i="24"/>
  <c r="L77" i="24"/>
  <c r="M77" i="24"/>
  <c r="N77" i="24"/>
  <c r="O77" i="24"/>
  <c r="P77" i="24"/>
  <c r="Q77" i="24"/>
  <c r="R77" i="24"/>
  <c r="S77" i="24"/>
  <c r="T77" i="24"/>
  <c r="U77" i="24"/>
  <c r="V77" i="24"/>
  <c r="B78" i="24"/>
  <c r="C78" i="24"/>
  <c r="D78" i="24"/>
  <c r="E78" i="24"/>
  <c r="F78" i="24"/>
  <c r="G78" i="24"/>
  <c r="H78" i="24"/>
  <c r="I78" i="24"/>
  <c r="J78" i="24"/>
  <c r="K78" i="24"/>
  <c r="L78" i="24"/>
  <c r="M78" i="24"/>
  <c r="N78" i="24"/>
  <c r="O78" i="24"/>
  <c r="P78" i="24"/>
  <c r="Q78" i="24"/>
  <c r="R78" i="24"/>
  <c r="S78" i="24"/>
  <c r="T78" i="24"/>
  <c r="U78" i="24"/>
  <c r="V78" i="24"/>
  <c r="B79" i="24"/>
  <c r="C79" i="24"/>
  <c r="D79" i="24"/>
  <c r="E79" i="24"/>
  <c r="F79" i="24"/>
  <c r="G79" i="24"/>
  <c r="H79" i="24"/>
  <c r="I79" i="24"/>
  <c r="J79" i="24"/>
  <c r="K79" i="24"/>
  <c r="L79" i="24"/>
  <c r="M79" i="24"/>
  <c r="N79" i="24"/>
  <c r="O79" i="24"/>
  <c r="P79" i="24"/>
  <c r="Q79" i="24"/>
  <c r="R79" i="24"/>
  <c r="S79" i="24"/>
  <c r="T79" i="24"/>
  <c r="U79" i="24"/>
  <c r="V79" i="24"/>
  <c r="B80" i="24"/>
  <c r="C80" i="24"/>
  <c r="D80" i="24"/>
  <c r="E80" i="24"/>
  <c r="F80" i="24"/>
  <c r="G80" i="24"/>
  <c r="H80" i="24"/>
  <c r="I80" i="24"/>
  <c r="J80" i="24"/>
  <c r="K80" i="24"/>
  <c r="L80" i="24"/>
  <c r="M80" i="24"/>
  <c r="N80" i="24"/>
  <c r="O80" i="24"/>
  <c r="P80" i="24"/>
  <c r="Q80" i="24"/>
  <c r="R80" i="24"/>
  <c r="S80" i="24"/>
  <c r="T80" i="24"/>
  <c r="U80" i="24"/>
  <c r="V80" i="24"/>
  <c r="B81" i="24"/>
  <c r="C81" i="24"/>
  <c r="D81" i="24"/>
  <c r="E81" i="24"/>
  <c r="F81" i="24"/>
  <c r="G81" i="24"/>
  <c r="H81" i="24"/>
  <c r="I81" i="24"/>
  <c r="J81" i="24"/>
  <c r="K81" i="24"/>
  <c r="L81" i="24"/>
  <c r="M81" i="24"/>
  <c r="N81" i="24"/>
  <c r="O81" i="24"/>
  <c r="P81" i="24"/>
  <c r="Q81" i="24"/>
  <c r="R81" i="24"/>
  <c r="S81" i="24"/>
  <c r="T81" i="24"/>
  <c r="U81" i="24"/>
  <c r="V81" i="24"/>
  <c r="B82" i="24"/>
  <c r="C82" i="24"/>
  <c r="D82" i="24"/>
  <c r="E82" i="24"/>
  <c r="F82" i="24"/>
  <c r="G82" i="24"/>
  <c r="H82" i="24"/>
  <c r="I82" i="24"/>
  <c r="J82" i="24"/>
  <c r="K82" i="24"/>
  <c r="L82" i="24"/>
  <c r="M82" i="24"/>
  <c r="N82" i="24"/>
  <c r="O82" i="24"/>
  <c r="P82" i="24"/>
  <c r="Q82" i="24"/>
  <c r="R82" i="24"/>
  <c r="S82" i="24"/>
  <c r="T82" i="24"/>
  <c r="U82" i="24"/>
  <c r="V82" i="24"/>
  <c r="B83" i="24"/>
  <c r="C83" i="24"/>
  <c r="D83" i="24"/>
  <c r="E83" i="24"/>
  <c r="F83" i="24"/>
  <c r="G83" i="24"/>
  <c r="H83" i="24"/>
  <c r="I83" i="24"/>
  <c r="J83" i="24"/>
  <c r="K83" i="24"/>
  <c r="L83" i="24"/>
  <c r="M83" i="24"/>
  <c r="N83" i="24"/>
  <c r="O83" i="24"/>
  <c r="P83" i="24"/>
  <c r="Q83" i="24"/>
  <c r="R83" i="24"/>
  <c r="S83" i="24"/>
  <c r="T83" i="24"/>
  <c r="U83" i="24"/>
  <c r="V83" i="24"/>
  <c r="B84" i="24"/>
  <c r="C84" i="24"/>
  <c r="D84" i="24"/>
  <c r="E84" i="24"/>
  <c r="F84" i="24"/>
  <c r="G84" i="24"/>
  <c r="H84" i="24"/>
  <c r="I84" i="24"/>
  <c r="J84" i="24"/>
  <c r="K84" i="24"/>
  <c r="L84" i="24"/>
  <c r="M84" i="24"/>
  <c r="N84" i="24"/>
  <c r="O84" i="24"/>
  <c r="P84" i="24"/>
  <c r="Q84" i="24"/>
  <c r="R84" i="24"/>
  <c r="S84" i="24"/>
  <c r="T84" i="24"/>
  <c r="U84" i="24"/>
  <c r="V84" i="24"/>
  <c r="B85" i="24"/>
  <c r="C85" i="24"/>
  <c r="D85" i="24"/>
  <c r="E85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B86" i="24"/>
  <c r="C86" i="24"/>
  <c r="D86" i="24"/>
  <c r="E86" i="24"/>
  <c r="F86" i="24"/>
  <c r="G86" i="24"/>
  <c r="H86" i="24"/>
  <c r="I86" i="24"/>
  <c r="J86" i="24"/>
  <c r="K86" i="24"/>
  <c r="L86" i="24"/>
  <c r="M86" i="24"/>
  <c r="N86" i="24"/>
  <c r="O86" i="24"/>
  <c r="P86" i="24"/>
  <c r="Q86" i="24"/>
  <c r="R86" i="24"/>
  <c r="S86" i="24"/>
  <c r="T86" i="24"/>
  <c r="U86" i="24"/>
  <c r="V86" i="24"/>
  <c r="B87" i="24"/>
  <c r="C87" i="24"/>
  <c r="D87" i="24"/>
  <c r="E87" i="24"/>
  <c r="F87" i="24"/>
  <c r="G87" i="24"/>
  <c r="H87" i="24"/>
  <c r="I87" i="24"/>
  <c r="J87" i="24"/>
  <c r="K87" i="24"/>
  <c r="L87" i="24"/>
  <c r="M87" i="24"/>
  <c r="N87" i="24"/>
  <c r="O87" i="24"/>
  <c r="P87" i="24"/>
  <c r="Q87" i="24"/>
  <c r="R87" i="24"/>
  <c r="S87" i="24"/>
  <c r="T87" i="24"/>
  <c r="U87" i="24"/>
  <c r="V87" i="24"/>
  <c r="B88" i="24"/>
  <c r="C88" i="24"/>
  <c r="D88" i="24"/>
  <c r="E88" i="24"/>
  <c r="F88" i="24"/>
  <c r="G88" i="24"/>
  <c r="H88" i="24"/>
  <c r="I88" i="24"/>
  <c r="J88" i="24"/>
  <c r="K88" i="24"/>
  <c r="L88" i="24"/>
  <c r="M88" i="24"/>
  <c r="N88" i="24"/>
  <c r="O88" i="24"/>
  <c r="P88" i="24"/>
  <c r="Q88" i="24"/>
  <c r="R88" i="24"/>
  <c r="S88" i="24"/>
  <c r="T88" i="24"/>
  <c r="U88" i="24"/>
  <c r="V88" i="24"/>
  <c r="B89" i="24"/>
  <c r="C89" i="24"/>
  <c r="D89" i="24"/>
  <c r="E89" i="24"/>
  <c r="F89" i="24"/>
  <c r="G89" i="24"/>
  <c r="H89" i="24"/>
  <c r="I89" i="24"/>
  <c r="J89" i="24"/>
  <c r="K89" i="24"/>
  <c r="L89" i="24"/>
  <c r="M89" i="24"/>
  <c r="N89" i="24"/>
  <c r="O89" i="24"/>
  <c r="P89" i="24"/>
  <c r="Q89" i="24"/>
  <c r="R89" i="24"/>
  <c r="S89" i="24"/>
  <c r="T89" i="24"/>
  <c r="U89" i="24"/>
  <c r="V89" i="24"/>
  <c r="B90" i="24"/>
  <c r="C90" i="24"/>
  <c r="D90" i="24"/>
  <c r="E90" i="24"/>
  <c r="F90" i="24"/>
  <c r="G90" i="24"/>
  <c r="H90" i="24"/>
  <c r="I90" i="24"/>
  <c r="J90" i="24"/>
  <c r="K90" i="24"/>
  <c r="L90" i="24"/>
  <c r="M90" i="24"/>
  <c r="N90" i="24"/>
  <c r="O90" i="24"/>
  <c r="P90" i="24"/>
  <c r="Q90" i="24"/>
  <c r="R90" i="24"/>
  <c r="S90" i="24"/>
  <c r="T90" i="24"/>
  <c r="U90" i="24"/>
  <c r="V90" i="24"/>
  <c r="B91" i="24"/>
  <c r="C91" i="24"/>
  <c r="D91" i="24"/>
  <c r="E91" i="24"/>
  <c r="F91" i="24"/>
  <c r="G91" i="24"/>
  <c r="H91" i="24"/>
  <c r="I91" i="24"/>
  <c r="J91" i="24"/>
  <c r="K91" i="24"/>
  <c r="L91" i="24"/>
  <c r="M91" i="24"/>
  <c r="N91" i="24"/>
  <c r="O91" i="24"/>
  <c r="P91" i="24"/>
  <c r="Q91" i="24"/>
  <c r="R91" i="24"/>
  <c r="S91" i="24"/>
  <c r="T91" i="24"/>
  <c r="U91" i="24"/>
  <c r="V91" i="24"/>
  <c r="B92" i="24"/>
  <c r="C92" i="24"/>
  <c r="D92" i="24"/>
  <c r="E92" i="24"/>
  <c r="F92" i="24"/>
  <c r="G92" i="24"/>
  <c r="H92" i="24"/>
  <c r="I92" i="24"/>
  <c r="J92" i="24"/>
  <c r="K92" i="24"/>
  <c r="L92" i="24"/>
  <c r="M92" i="24"/>
  <c r="N92" i="24"/>
  <c r="O92" i="24"/>
  <c r="P92" i="24"/>
  <c r="Q92" i="24"/>
  <c r="R92" i="24"/>
  <c r="S92" i="24"/>
  <c r="T92" i="24"/>
  <c r="U92" i="24"/>
  <c r="V92" i="24"/>
  <c r="B93" i="24"/>
  <c r="C93" i="24"/>
  <c r="D93" i="24"/>
  <c r="E93" i="24"/>
  <c r="F93" i="24"/>
  <c r="G93" i="24"/>
  <c r="H93" i="24"/>
  <c r="I93" i="24"/>
  <c r="J93" i="24"/>
  <c r="K93" i="24"/>
  <c r="L93" i="24"/>
  <c r="M93" i="24"/>
  <c r="N93" i="24"/>
  <c r="O93" i="24"/>
  <c r="P93" i="24"/>
  <c r="Q93" i="24"/>
  <c r="R93" i="24"/>
  <c r="S93" i="24"/>
  <c r="T93" i="24"/>
  <c r="U93" i="24"/>
  <c r="V93" i="24"/>
  <c r="B94" i="24"/>
  <c r="C94" i="24"/>
  <c r="D94" i="24"/>
  <c r="E94" i="24"/>
  <c r="F94" i="24"/>
  <c r="G94" i="24"/>
  <c r="H94" i="24"/>
  <c r="I94" i="24"/>
  <c r="J94" i="24"/>
  <c r="K94" i="24"/>
  <c r="L94" i="24"/>
  <c r="M94" i="24"/>
  <c r="N94" i="24"/>
  <c r="O94" i="24"/>
  <c r="P94" i="24"/>
  <c r="Q94" i="24"/>
  <c r="R94" i="24"/>
  <c r="S94" i="24"/>
  <c r="T94" i="24"/>
  <c r="U94" i="24"/>
  <c r="V94" i="24"/>
  <c r="B95" i="24"/>
  <c r="C95" i="24"/>
  <c r="D95" i="24"/>
  <c r="E95" i="24"/>
  <c r="F95" i="24"/>
  <c r="G95" i="24"/>
  <c r="H95" i="24"/>
  <c r="I95" i="24"/>
  <c r="J95" i="24"/>
  <c r="K95" i="24"/>
  <c r="L95" i="24"/>
  <c r="M95" i="24"/>
  <c r="N95" i="24"/>
  <c r="O95" i="24"/>
  <c r="P95" i="24"/>
  <c r="Q95" i="24"/>
  <c r="R95" i="24"/>
  <c r="S95" i="24"/>
  <c r="T95" i="24"/>
  <c r="U95" i="24"/>
  <c r="V95" i="24"/>
  <c r="B96" i="24"/>
  <c r="C96" i="24"/>
  <c r="D96" i="24"/>
  <c r="E96" i="24"/>
  <c r="F96" i="24"/>
  <c r="G96" i="24"/>
  <c r="H96" i="24"/>
  <c r="I96" i="24"/>
  <c r="J96" i="24"/>
  <c r="K96" i="24"/>
  <c r="L96" i="24"/>
  <c r="M96" i="24"/>
  <c r="N96" i="24"/>
  <c r="O96" i="24"/>
  <c r="P96" i="24"/>
  <c r="Q96" i="24"/>
  <c r="R96" i="24"/>
  <c r="S96" i="24"/>
  <c r="T96" i="24"/>
  <c r="U96" i="24"/>
  <c r="V96" i="24"/>
  <c r="B97" i="24"/>
  <c r="C97" i="24"/>
  <c r="D97" i="24"/>
  <c r="E97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B98" i="24"/>
  <c r="C98" i="24"/>
  <c r="D98" i="24"/>
  <c r="E98" i="24"/>
  <c r="F98" i="24"/>
  <c r="G98" i="24"/>
  <c r="H98" i="24"/>
  <c r="I98" i="24"/>
  <c r="J98" i="24"/>
  <c r="K98" i="24"/>
  <c r="L98" i="24"/>
  <c r="M98" i="24"/>
  <c r="N98" i="24"/>
  <c r="O98" i="24"/>
  <c r="P98" i="24"/>
  <c r="Q98" i="24"/>
  <c r="R98" i="24"/>
  <c r="S98" i="24"/>
  <c r="T98" i="24"/>
  <c r="U98" i="24"/>
  <c r="V98" i="24"/>
  <c r="B99" i="24"/>
  <c r="C99" i="24"/>
  <c r="D99" i="24"/>
  <c r="E99" i="24"/>
  <c r="F99" i="24"/>
  <c r="G99" i="24"/>
  <c r="H99" i="24"/>
  <c r="I99" i="24"/>
  <c r="J99" i="24"/>
  <c r="K99" i="24"/>
  <c r="L99" i="24"/>
  <c r="M99" i="24"/>
  <c r="N99" i="24"/>
  <c r="O99" i="24"/>
  <c r="P99" i="24"/>
  <c r="Q99" i="24"/>
  <c r="R99" i="24"/>
  <c r="S99" i="24"/>
  <c r="T99" i="24"/>
  <c r="U99" i="24"/>
  <c r="V99" i="24"/>
  <c r="B100" i="24"/>
  <c r="C100" i="24"/>
  <c r="D100" i="24"/>
  <c r="E100" i="24"/>
  <c r="F100" i="24"/>
  <c r="G100" i="24"/>
  <c r="H100" i="24"/>
  <c r="I100" i="24"/>
  <c r="J100" i="24"/>
  <c r="K100" i="24"/>
  <c r="L100" i="24"/>
  <c r="M100" i="24"/>
  <c r="N100" i="24"/>
  <c r="O100" i="24"/>
  <c r="P100" i="24"/>
  <c r="Q100" i="24"/>
  <c r="R100" i="24"/>
  <c r="S100" i="24"/>
  <c r="T100" i="24"/>
  <c r="U100" i="24"/>
  <c r="V100" i="24"/>
  <c r="B101" i="24"/>
  <c r="C101" i="24"/>
  <c r="D101" i="24"/>
  <c r="E101" i="24"/>
  <c r="F101" i="24"/>
  <c r="G101" i="24"/>
  <c r="H101" i="24"/>
  <c r="I101" i="24"/>
  <c r="J101" i="24"/>
  <c r="K101" i="24"/>
  <c r="L101" i="24"/>
  <c r="M101" i="24"/>
  <c r="N101" i="24"/>
  <c r="O101" i="24"/>
  <c r="P101" i="24"/>
  <c r="Q101" i="24"/>
  <c r="R101" i="24"/>
  <c r="S101" i="24"/>
  <c r="T101" i="24"/>
  <c r="U101" i="24"/>
  <c r="V101" i="24"/>
  <c r="B102" i="24"/>
  <c r="C102" i="24"/>
  <c r="D102" i="24"/>
  <c r="E102" i="24"/>
  <c r="F102" i="24"/>
  <c r="G102" i="24"/>
  <c r="H102" i="24"/>
  <c r="I102" i="24"/>
  <c r="J102" i="24"/>
  <c r="K102" i="24"/>
  <c r="L102" i="24"/>
  <c r="M102" i="24"/>
  <c r="N102" i="24"/>
  <c r="O102" i="24"/>
  <c r="P102" i="24"/>
  <c r="Q102" i="24"/>
  <c r="R102" i="24"/>
  <c r="S102" i="24"/>
  <c r="T102" i="24"/>
  <c r="U102" i="24"/>
  <c r="V102" i="24"/>
  <c r="B103" i="24"/>
  <c r="C103" i="24"/>
  <c r="D103" i="24"/>
  <c r="E103" i="24"/>
  <c r="F103" i="24"/>
  <c r="G103" i="24"/>
  <c r="H103" i="24"/>
  <c r="I103" i="24"/>
  <c r="J103" i="24"/>
  <c r="K103" i="24"/>
  <c r="L103" i="24"/>
  <c r="M103" i="24"/>
  <c r="N103" i="24"/>
  <c r="O103" i="24"/>
  <c r="P103" i="24"/>
  <c r="Q103" i="24"/>
  <c r="R103" i="24"/>
  <c r="S103" i="24"/>
  <c r="T103" i="24"/>
  <c r="U103" i="24"/>
  <c r="V103" i="24"/>
  <c r="B104" i="24"/>
  <c r="C104" i="24"/>
  <c r="D104" i="24"/>
  <c r="E104" i="24"/>
  <c r="F104" i="24"/>
  <c r="G104" i="24"/>
  <c r="H104" i="24"/>
  <c r="I104" i="24"/>
  <c r="J104" i="24"/>
  <c r="K104" i="24"/>
  <c r="L104" i="24"/>
  <c r="M104" i="24"/>
  <c r="N104" i="24"/>
  <c r="O104" i="24"/>
  <c r="P104" i="24"/>
  <c r="Q104" i="24"/>
  <c r="R104" i="24"/>
  <c r="S104" i="24"/>
  <c r="T104" i="24"/>
  <c r="U104" i="24"/>
  <c r="V104" i="24"/>
  <c r="B105" i="24"/>
  <c r="C105" i="24"/>
  <c r="D105" i="24"/>
  <c r="E105" i="24"/>
  <c r="F105" i="24"/>
  <c r="G105" i="24"/>
  <c r="H105" i="24"/>
  <c r="I105" i="24"/>
  <c r="J105" i="24"/>
  <c r="K105" i="24"/>
  <c r="L105" i="24"/>
  <c r="M105" i="24"/>
  <c r="N105" i="24"/>
  <c r="O105" i="24"/>
  <c r="P105" i="24"/>
  <c r="Q105" i="24"/>
  <c r="R105" i="24"/>
  <c r="S105" i="24"/>
  <c r="T105" i="24"/>
  <c r="U105" i="24"/>
  <c r="V105" i="24"/>
  <c r="B106" i="24"/>
  <c r="C106" i="24"/>
  <c r="D106" i="24"/>
  <c r="E106" i="24"/>
  <c r="F106" i="24"/>
  <c r="G106" i="24"/>
  <c r="H106" i="24"/>
  <c r="I106" i="24"/>
  <c r="J106" i="24"/>
  <c r="K106" i="24"/>
  <c r="L106" i="24"/>
  <c r="M106" i="24"/>
  <c r="N106" i="24"/>
  <c r="O106" i="24"/>
  <c r="P106" i="24"/>
  <c r="Q106" i="24"/>
  <c r="R106" i="24"/>
  <c r="S106" i="24"/>
  <c r="T106" i="24"/>
  <c r="U106" i="24"/>
  <c r="V106" i="24"/>
  <c r="B107" i="24"/>
  <c r="C107" i="24"/>
  <c r="D107" i="24"/>
  <c r="E107" i="24"/>
  <c r="F107" i="24"/>
  <c r="G107" i="24"/>
  <c r="H107" i="24"/>
  <c r="I107" i="24"/>
  <c r="J107" i="24"/>
  <c r="K107" i="24"/>
  <c r="L107" i="24"/>
  <c r="M107" i="24"/>
  <c r="N107" i="24"/>
  <c r="O107" i="24"/>
  <c r="P107" i="24"/>
  <c r="Q107" i="24"/>
  <c r="R107" i="24"/>
  <c r="S107" i="24"/>
  <c r="T107" i="24"/>
  <c r="U107" i="24"/>
  <c r="V107" i="24"/>
  <c r="B108" i="24"/>
  <c r="C108" i="24"/>
  <c r="D108" i="24"/>
  <c r="E108" i="24"/>
  <c r="F108" i="24"/>
  <c r="G108" i="24"/>
  <c r="H108" i="24"/>
  <c r="I108" i="24"/>
  <c r="J108" i="24"/>
  <c r="K108" i="24"/>
  <c r="L108" i="24"/>
  <c r="M108" i="24"/>
  <c r="N108" i="24"/>
  <c r="O108" i="24"/>
  <c r="P108" i="24"/>
  <c r="Q108" i="24"/>
  <c r="R108" i="24"/>
  <c r="S108" i="24"/>
  <c r="T108" i="24"/>
  <c r="U108" i="24"/>
  <c r="V108" i="24"/>
  <c r="S31" i="18"/>
  <c r="S32" i="18"/>
  <c r="S33" i="18"/>
  <c r="S34" i="18"/>
  <c r="S35" i="18"/>
  <c r="S36" i="18"/>
  <c r="S37" i="18"/>
  <c r="S38" i="18"/>
  <c r="S39" i="18"/>
  <c r="S40" i="18"/>
  <c r="S41" i="18"/>
  <c r="G31" i="18"/>
  <c r="G32" i="18"/>
  <c r="G33" i="18"/>
  <c r="G34" i="18"/>
  <c r="G35" i="18"/>
  <c r="G36" i="18"/>
  <c r="G37" i="18"/>
  <c r="G38" i="18"/>
  <c r="G39" i="18"/>
  <c r="G40" i="18"/>
  <c r="U10" i="19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27" i="19"/>
  <c r="U28" i="19"/>
  <c r="U29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U43" i="19"/>
  <c r="U44" i="19"/>
  <c r="U45" i="19"/>
  <c r="U46" i="19"/>
  <c r="U47" i="19"/>
  <c r="U48" i="19"/>
  <c r="U5" i="19"/>
  <c r="U6" i="19"/>
  <c r="U7" i="19"/>
  <c r="U8" i="19"/>
  <c r="U9" i="19"/>
  <c r="K34" i="19"/>
  <c r="K35" i="19"/>
  <c r="K36" i="19"/>
  <c r="K37" i="19"/>
  <c r="K38" i="19"/>
  <c r="K39" i="19"/>
  <c r="F33" i="19"/>
  <c r="G33" i="19"/>
  <c r="H33" i="19"/>
  <c r="I33" i="19"/>
  <c r="J33" i="19"/>
  <c r="F34" i="19"/>
  <c r="G34" i="19"/>
  <c r="H34" i="19"/>
  <c r="I34" i="19"/>
  <c r="J34" i="19"/>
  <c r="F35" i="19"/>
  <c r="G35" i="19"/>
  <c r="H35" i="19"/>
  <c r="I35" i="19"/>
  <c r="J35" i="19"/>
  <c r="F36" i="19"/>
  <c r="G36" i="19"/>
  <c r="H36" i="19"/>
  <c r="I36" i="19"/>
  <c r="J36" i="19"/>
  <c r="F37" i="19"/>
  <c r="G37" i="19"/>
  <c r="H37" i="19"/>
  <c r="I37" i="19"/>
  <c r="J37" i="19"/>
  <c r="E34" i="19"/>
  <c r="E35" i="19"/>
  <c r="E36" i="19"/>
  <c r="E37" i="19"/>
  <c r="L4" i="19"/>
  <c r="O4" i="19"/>
  <c r="P4" i="19"/>
  <c r="Q4" i="19"/>
  <c r="R4" i="19"/>
  <c r="S4" i="19"/>
  <c r="T4" i="19"/>
  <c r="V4" i="19"/>
  <c r="W4" i="19"/>
  <c r="X4" i="19"/>
  <c r="Y4" i="19"/>
  <c r="Z4" i="19"/>
  <c r="L5" i="19"/>
  <c r="M5" i="19"/>
  <c r="N5" i="19"/>
  <c r="O5" i="19"/>
  <c r="P5" i="19"/>
  <c r="Q5" i="19"/>
  <c r="R5" i="19"/>
  <c r="S5" i="19"/>
  <c r="T5" i="19"/>
  <c r="V5" i="19"/>
  <c r="W5" i="19"/>
  <c r="X5" i="19"/>
  <c r="Y5" i="19"/>
  <c r="Z5" i="19"/>
  <c r="L6" i="19"/>
  <c r="N6" i="19"/>
  <c r="O6" i="19"/>
  <c r="P6" i="19"/>
  <c r="Q6" i="19"/>
  <c r="R6" i="19"/>
  <c r="S6" i="19"/>
  <c r="T6" i="19"/>
  <c r="V6" i="19"/>
  <c r="W6" i="19"/>
  <c r="X6" i="19"/>
  <c r="Y6" i="19"/>
  <c r="Z6" i="19"/>
  <c r="L7" i="19"/>
  <c r="N7" i="19"/>
  <c r="O7" i="19"/>
  <c r="P7" i="19"/>
  <c r="Q7" i="19"/>
  <c r="R7" i="19"/>
  <c r="S7" i="19"/>
  <c r="T7" i="19"/>
  <c r="V7" i="19"/>
  <c r="W7" i="19"/>
  <c r="X7" i="19"/>
  <c r="Y7" i="19"/>
  <c r="Z7" i="19"/>
  <c r="L8" i="19"/>
  <c r="N8" i="19"/>
  <c r="O8" i="19"/>
  <c r="P8" i="19"/>
  <c r="Q8" i="19"/>
  <c r="R8" i="19"/>
  <c r="S8" i="19"/>
  <c r="T8" i="19"/>
  <c r="V8" i="19"/>
  <c r="W8" i="19"/>
  <c r="X8" i="19"/>
  <c r="Y8" i="19"/>
  <c r="Z8" i="19"/>
  <c r="L9" i="19"/>
  <c r="N9" i="19"/>
  <c r="O9" i="19"/>
  <c r="P9" i="19"/>
  <c r="Q9" i="19"/>
  <c r="R9" i="19"/>
  <c r="S9" i="19"/>
  <c r="T9" i="19"/>
  <c r="V9" i="19"/>
  <c r="W9" i="19"/>
  <c r="X9" i="19"/>
  <c r="Y9" i="19"/>
  <c r="Z9" i="19"/>
  <c r="L10" i="19"/>
  <c r="M10" i="19"/>
  <c r="N10" i="19"/>
  <c r="O10" i="19"/>
  <c r="P10" i="19"/>
  <c r="Q10" i="19"/>
  <c r="R10" i="19"/>
  <c r="S10" i="19"/>
  <c r="T10" i="19"/>
  <c r="V10" i="19"/>
  <c r="W10" i="19"/>
  <c r="X10" i="19"/>
  <c r="Y10" i="19"/>
  <c r="Z10" i="19"/>
  <c r="L11" i="19"/>
  <c r="N11" i="19"/>
  <c r="O11" i="19"/>
  <c r="P11" i="19"/>
  <c r="Q11" i="19"/>
  <c r="R11" i="19"/>
  <c r="S11" i="19"/>
  <c r="T11" i="19"/>
  <c r="V11" i="19"/>
  <c r="W11" i="19"/>
  <c r="X11" i="19"/>
  <c r="Y11" i="19"/>
  <c r="Z11" i="19"/>
  <c r="L12" i="19"/>
  <c r="N12" i="19"/>
  <c r="O12" i="19"/>
  <c r="P12" i="19"/>
  <c r="Q12" i="19"/>
  <c r="R12" i="19"/>
  <c r="S12" i="19"/>
  <c r="T12" i="19"/>
  <c r="V12" i="19"/>
  <c r="W12" i="19"/>
  <c r="X12" i="19"/>
  <c r="Y12" i="19"/>
  <c r="Z12" i="19"/>
  <c r="L13" i="19"/>
  <c r="N13" i="19"/>
  <c r="O13" i="19"/>
  <c r="P13" i="19"/>
  <c r="Q13" i="19"/>
  <c r="R13" i="19"/>
  <c r="S13" i="19"/>
  <c r="T13" i="19"/>
  <c r="V13" i="19"/>
  <c r="W13" i="19"/>
  <c r="X13" i="19"/>
  <c r="Y13" i="19"/>
  <c r="Z13" i="19"/>
  <c r="L14" i="19"/>
  <c r="N14" i="19"/>
  <c r="O14" i="19"/>
  <c r="P14" i="19"/>
  <c r="Q14" i="19"/>
  <c r="R14" i="19"/>
  <c r="S14" i="19"/>
  <c r="T14" i="19"/>
  <c r="V14" i="19"/>
  <c r="W14" i="19"/>
  <c r="X14" i="19"/>
  <c r="Y14" i="19"/>
  <c r="Z14" i="19"/>
  <c r="L15" i="19"/>
  <c r="N15" i="19"/>
  <c r="O15" i="19"/>
  <c r="P15" i="19"/>
  <c r="Q15" i="19"/>
  <c r="R15" i="19"/>
  <c r="S15" i="19"/>
  <c r="T15" i="19"/>
  <c r="V15" i="19"/>
  <c r="W15" i="19"/>
  <c r="X15" i="19"/>
  <c r="Y15" i="19"/>
  <c r="Z15" i="19"/>
  <c r="L16" i="19"/>
  <c r="N16" i="19"/>
  <c r="O16" i="19"/>
  <c r="P16" i="19"/>
  <c r="Q16" i="19"/>
  <c r="R16" i="19"/>
  <c r="S16" i="19"/>
  <c r="T16" i="19"/>
  <c r="V16" i="19"/>
  <c r="W16" i="19"/>
  <c r="X16" i="19"/>
  <c r="Y16" i="19"/>
  <c r="Z16" i="19"/>
  <c r="L17" i="19"/>
  <c r="N17" i="19"/>
  <c r="O17" i="19"/>
  <c r="P17" i="19"/>
  <c r="Q17" i="19"/>
  <c r="R17" i="19"/>
  <c r="S17" i="19"/>
  <c r="T17" i="19"/>
  <c r="V17" i="19"/>
  <c r="W17" i="19"/>
  <c r="X17" i="19"/>
  <c r="Y17" i="19"/>
  <c r="Z17" i="19"/>
  <c r="L18" i="19"/>
  <c r="N18" i="19"/>
  <c r="O18" i="19"/>
  <c r="P18" i="19"/>
  <c r="Q18" i="19"/>
  <c r="R18" i="19"/>
  <c r="S18" i="19"/>
  <c r="T18" i="19"/>
  <c r="V18" i="19"/>
  <c r="W18" i="19"/>
  <c r="X18" i="19"/>
  <c r="Y18" i="19"/>
  <c r="Z18" i="19"/>
  <c r="L19" i="19"/>
  <c r="N19" i="19"/>
  <c r="O19" i="19"/>
  <c r="P19" i="19"/>
  <c r="Q19" i="19"/>
  <c r="R19" i="19"/>
  <c r="S19" i="19"/>
  <c r="T19" i="19"/>
  <c r="V19" i="19"/>
  <c r="W19" i="19"/>
  <c r="X19" i="19"/>
  <c r="Y19" i="19"/>
  <c r="Z19" i="19"/>
  <c r="L20" i="19"/>
  <c r="N20" i="19"/>
  <c r="O20" i="19"/>
  <c r="P20" i="19"/>
  <c r="Q20" i="19"/>
  <c r="R20" i="19"/>
  <c r="S20" i="19"/>
  <c r="T20" i="19"/>
  <c r="V20" i="19"/>
  <c r="W20" i="19"/>
  <c r="X20" i="19"/>
  <c r="Y20" i="19"/>
  <c r="Z20" i="19"/>
  <c r="L21" i="19"/>
  <c r="M21" i="19"/>
  <c r="N21" i="19"/>
  <c r="O21" i="19"/>
  <c r="P21" i="19"/>
  <c r="Q21" i="19"/>
  <c r="R21" i="19"/>
  <c r="S21" i="19"/>
  <c r="T21" i="19"/>
  <c r="V21" i="19"/>
  <c r="W21" i="19"/>
  <c r="X21" i="19"/>
  <c r="Y21" i="19"/>
  <c r="Z21" i="19"/>
  <c r="L22" i="19"/>
  <c r="N22" i="19"/>
  <c r="O22" i="19"/>
  <c r="P22" i="19"/>
  <c r="Q22" i="19"/>
  <c r="R22" i="19"/>
  <c r="S22" i="19"/>
  <c r="T22" i="19"/>
  <c r="V22" i="19"/>
  <c r="W22" i="19"/>
  <c r="X22" i="19"/>
  <c r="Y22" i="19"/>
  <c r="Z22" i="19"/>
  <c r="L23" i="19"/>
  <c r="N23" i="19"/>
  <c r="O23" i="19"/>
  <c r="P23" i="19"/>
  <c r="Q23" i="19"/>
  <c r="R23" i="19"/>
  <c r="S23" i="19"/>
  <c r="T23" i="19"/>
  <c r="V23" i="19"/>
  <c r="W23" i="19"/>
  <c r="X23" i="19"/>
  <c r="Y23" i="19"/>
  <c r="Z23" i="19"/>
  <c r="L24" i="19"/>
  <c r="N24" i="19"/>
  <c r="O24" i="19"/>
  <c r="P24" i="19"/>
  <c r="Q24" i="19"/>
  <c r="R24" i="19"/>
  <c r="S24" i="19"/>
  <c r="T24" i="19"/>
  <c r="V24" i="19"/>
  <c r="W24" i="19"/>
  <c r="X24" i="19"/>
  <c r="Y24" i="19"/>
  <c r="Z24" i="19"/>
  <c r="L25" i="19"/>
  <c r="N25" i="19"/>
  <c r="O25" i="19"/>
  <c r="P25" i="19"/>
  <c r="Q25" i="19"/>
  <c r="R25" i="19"/>
  <c r="S25" i="19"/>
  <c r="T25" i="19"/>
  <c r="V25" i="19"/>
  <c r="W25" i="19"/>
  <c r="X25" i="19"/>
  <c r="Y25" i="19"/>
  <c r="Z25" i="19"/>
  <c r="L26" i="19"/>
  <c r="N26" i="19"/>
  <c r="O26" i="19"/>
  <c r="P26" i="19"/>
  <c r="Q26" i="19"/>
  <c r="R26" i="19"/>
  <c r="S26" i="19"/>
  <c r="T26" i="19"/>
  <c r="V26" i="19"/>
  <c r="W26" i="19"/>
  <c r="X26" i="19"/>
  <c r="Y26" i="19"/>
  <c r="Z26" i="19"/>
  <c r="L27" i="19"/>
  <c r="N27" i="19"/>
  <c r="O27" i="19"/>
  <c r="P27" i="19"/>
  <c r="Q27" i="19"/>
  <c r="R27" i="19"/>
  <c r="S27" i="19"/>
  <c r="T27" i="19"/>
  <c r="V27" i="19"/>
  <c r="W27" i="19"/>
  <c r="X27" i="19"/>
  <c r="Y27" i="19"/>
  <c r="Z27" i="19"/>
  <c r="L28" i="19"/>
  <c r="N28" i="19"/>
  <c r="O28" i="19"/>
  <c r="P28" i="19"/>
  <c r="Q28" i="19"/>
  <c r="R28" i="19"/>
  <c r="S28" i="19"/>
  <c r="T28" i="19"/>
  <c r="V28" i="19"/>
  <c r="W28" i="19"/>
  <c r="X28" i="19"/>
  <c r="Y28" i="19"/>
  <c r="Z28" i="19"/>
  <c r="L29" i="19"/>
  <c r="N29" i="19"/>
  <c r="O29" i="19"/>
  <c r="P29" i="19"/>
  <c r="Q29" i="19"/>
  <c r="R29" i="19"/>
  <c r="S29" i="19"/>
  <c r="T29" i="19"/>
  <c r="V29" i="19"/>
  <c r="W29" i="19"/>
  <c r="X29" i="19"/>
  <c r="Y29" i="19"/>
  <c r="Z29" i="19"/>
  <c r="L30" i="19"/>
  <c r="N30" i="19"/>
  <c r="O30" i="19"/>
  <c r="P30" i="19"/>
  <c r="Q30" i="19"/>
  <c r="R30" i="19"/>
  <c r="S30" i="19"/>
  <c r="T30" i="19"/>
  <c r="V30" i="19"/>
  <c r="W30" i="19"/>
  <c r="X30" i="19"/>
  <c r="Y30" i="19"/>
  <c r="Z30" i="19"/>
  <c r="L31" i="19"/>
  <c r="M31" i="19"/>
  <c r="N31" i="19"/>
  <c r="O31" i="19"/>
  <c r="P31" i="19"/>
  <c r="Q31" i="19"/>
  <c r="R31" i="19"/>
  <c r="S31" i="19"/>
  <c r="T31" i="19"/>
  <c r="V31" i="19"/>
  <c r="W31" i="19"/>
  <c r="X31" i="19"/>
  <c r="Y31" i="19"/>
  <c r="Z31" i="19"/>
  <c r="L32" i="19"/>
  <c r="N32" i="19"/>
  <c r="O32" i="19"/>
  <c r="P32" i="19"/>
  <c r="Q32" i="19"/>
  <c r="R32" i="19"/>
  <c r="S32" i="19"/>
  <c r="T32" i="19"/>
  <c r="V32" i="19"/>
  <c r="W32" i="19"/>
  <c r="X32" i="19"/>
  <c r="Y32" i="19"/>
  <c r="Z32" i="19"/>
  <c r="L33" i="19"/>
  <c r="N33" i="19"/>
  <c r="O33" i="19"/>
  <c r="P33" i="19"/>
  <c r="Q33" i="19"/>
  <c r="R33" i="19"/>
  <c r="S33" i="19"/>
  <c r="T33" i="19"/>
  <c r="V33" i="19"/>
  <c r="W33" i="19"/>
  <c r="X33" i="19"/>
  <c r="Y33" i="19"/>
  <c r="Z33" i="19"/>
  <c r="L34" i="19"/>
  <c r="N34" i="19"/>
  <c r="O34" i="19"/>
  <c r="P34" i="19"/>
  <c r="Q34" i="19"/>
  <c r="R34" i="19"/>
  <c r="S34" i="19"/>
  <c r="T34" i="19"/>
  <c r="V34" i="19"/>
  <c r="W34" i="19"/>
  <c r="X34" i="19"/>
  <c r="Y34" i="19"/>
  <c r="Z34" i="19"/>
  <c r="L35" i="19"/>
  <c r="M35" i="19"/>
  <c r="N35" i="19"/>
  <c r="O35" i="19"/>
  <c r="P35" i="19"/>
  <c r="Q35" i="19"/>
  <c r="R35" i="19"/>
  <c r="S35" i="19"/>
  <c r="T35" i="19"/>
  <c r="V35" i="19"/>
  <c r="W35" i="19"/>
  <c r="X35" i="19"/>
  <c r="Y35" i="19"/>
  <c r="Z35" i="19"/>
  <c r="L36" i="19"/>
  <c r="N36" i="19"/>
  <c r="O36" i="19"/>
  <c r="P36" i="19"/>
  <c r="Q36" i="19"/>
  <c r="R36" i="19"/>
  <c r="S36" i="19"/>
  <c r="T36" i="19"/>
  <c r="V36" i="19"/>
  <c r="W36" i="19"/>
  <c r="X36" i="19"/>
  <c r="Y36" i="19"/>
  <c r="Z36" i="19"/>
  <c r="L37" i="19"/>
  <c r="N37" i="19"/>
  <c r="O37" i="19"/>
  <c r="P37" i="19"/>
  <c r="Q37" i="19"/>
  <c r="R37" i="19"/>
  <c r="S37" i="19"/>
  <c r="T37" i="19"/>
  <c r="V37" i="19"/>
  <c r="X37" i="19"/>
  <c r="Y37" i="19"/>
  <c r="Z37" i="19"/>
  <c r="L38" i="19"/>
  <c r="O38" i="19"/>
  <c r="P38" i="19"/>
  <c r="Q38" i="19"/>
  <c r="R38" i="19"/>
  <c r="S38" i="19"/>
  <c r="T38" i="19"/>
  <c r="V38" i="19"/>
  <c r="X38" i="19"/>
  <c r="Y38" i="19"/>
  <c r="Z38" i="19"/>
  <c r="L39" i="19"/>
  <c r="O39" i="19"/>
  <c r="P39" i="19"/>
  <c r="Q39" i="19"/>
  <c r="R39" i="19"/>
  <c r="S39" i="19"/>
  <c r="T39" i="19"/>
  <c r="V39" i="19"/>
  <c r="X39" i="19"/>
  <c r="Y39" i="19"/>
  <c r="Z39" i="19"/>
  <c r="L40" i="19"/>
  <c r="O40" i="19"/>
  <c r="P40" i="19"/>
  <c r="Q40" i="19"/>
  <c r="R40" i="19"/>
  <c r="S40" i="19"/>
  <c r="T40" i="19"/>
  <c r="V40" i="19"/>
  <c r="X40" i="19"/>
  <c r="Y40" i="19"/>
  <c r="Z40" i="19"/>
  <c r="L41" i="19"/>
  <c r="O41" i="19"/>
  <c r="P41" i="19"/>
  <c r="Q41" i="19"/>
  <c r="R41" i="19"/>
  <c r="S41" i="19"/>
  <c r="T41" i="19"/>
  <c r="V41" i="19"/>
  <c r="X41" i="19"/>
  <c r="Y41" i="19"/>
  <c r="Z41" i="19"/>
  <c r="L42" i="19"/>
  <c r="O42" i="19"/>
  <c r="P42" i="19"/>
  <c r="Q42" i="19"/>
  <c r="R42" i="19"/>
  <c r="S42" i="19"/>
  <c r="T42" i="19"/>
  <c r="V42" i="19"/>
  <c r="X42" i="19"/>
  <c r="Y42" i="19"/>
  <c r="Z42" i="19"/>
  <c r="L43" i="19"/>
  <c r="O43" i="19"/>
  <c r="P43" i="19"/>
  <c r="Q43" i="19"/>
  <c r="R43" i="19"/>
  <c r="S43" i="19"/>
  <c r="T43" i="19"/>
  <c r="V43" i="19"/>
  <c r="X43" i="19"/>
  <c r="Y43" i="19"/>
  <c r="Z43" i="19"/>
  <c r="L44" i="19"/>
  <c r="O44" i="19"/>
  <c r="P44" i="19"/>
  <c r="Q44" i="19"/>
  <c r="R44" i="19"/>
  <c r="S44" i="19"/>
  <c r="T44" i="19"/>
  <c r="V44" i="19"/>
  <c r="X44" i="19"/>
  <c r="Y44" i="19"/>
  <c r="Z44" i="19"/>
  <c r="L45" i="19"/>
  <c r="O45" i="19"/>
  <c r="P45" i="19"/>
  <c r="Q45" i="19"/>
  <c r="R45" i="19"/>
  <c r="S45" i="19"/>
  <c r="T45" i="19"/>
  <c r="V45" i="19"/>
  <c r="X45" i="19"/>
  <c r="Y45" i="19"/>
  <c r="Z45" i="19"/>
  <c r="L46" i="19"/>
  <c r="O46" i="19"/>
  <c r="P46" i="19"/>
  <c r="Q46" i="19"/>
  <c r="R46" i="19"/>
  <c r="S46" i="19"/>
  <c r="T46" i="19"/>
  <c r="V46" i="19"/>
  <c r="X46" i="19"/>
  <c r="Y46" i="19"/>
  <c r="Z46" i="19"/>
  <c r="L47" i="19"/>
  <c r="O47" i="19"/>
  <c r="P47" i="19"/>
  <c r="Q47" i="19"/>
  <c r="R47" i="19"/>
  <c r="S47" i="19"/>
  <c r="T47" i="19"/>
  <c r="V47" i="19"/>
  <c r="X47" i="19"/>
  <c r="Y47" i="19"/>
  <c r="Z47" i="19"/>
  <c r="L48" i="19"/>
  <c r="O48" i="19"/>
  <c r="P48" i="19"/>
  <c r="Q48" i="19"/>
  <c r="R48" i="19"/>
  <c r="S48" i="19"/>
  <c r="T48" i="19"/>
  <c r="V48" i="19"/>
  <c r="X48" i="19"/>
  <c r="Y48" i="19"/>
  <c r="Z48" i="19"/>
  <c r="G4" i="19"/>
  <c r="H4" i="19"/>
  <c r="I4" i="19"/>
  <c r="J4" i="19"/>
  <c r="G5" i="19"/>
  <c r="H5" i="19"/>
  <c r="I5" i="19"/>
  <c r="J5" i="19"/>
  <c r="K5" i="19"/>
  <c r="G6" i="19"/>
  <c r="H6" i="19"/>
  <c r="I6" i="19"/>
  <c r="J6" i="19"/>
  <c r="K6" i="19"/>
  <c r="G7" i="19"/>
  <c r="H7" i="19"/>
  <c r="I7" i="19"/>
  <c r="J7" i="19"/>
  <c r="K7" i="19"/>
  <c r="G8" i="19"/>
  <c r="H8" i="19"/>
  <c r="I8" i="19"/>
  <c r="J8" i="19"/>
  <c r="K8" i="19"/>
  <c r="G9" i="19"/>
  <c r="H9" i="19"/>
  <c r="I9" i="19"/>
  <c r="J9" i="19"/>
  <c r="K9" i="19"/>
  <c r="G10" i="19"/>
  <c r="H10" i="19"/>
  <c r="I10" i="19"/>
  <c r="J10" i="19"/>
  <c r="K10" i="19"/>
  <c r="G11" i="19"/>
  <c r="H11" i="19"/>
  <c r="I11" i="19"/>
  <c r="J11" i="19"/>
  <c r="K11" i="19"/>
  <c r="G12" i="19"/>
  <c r="H12" i="19"/>
  <c r="I12" i="19"/>
  <c r="J12" i="19"/>
  <c r="K12" i="19"/>
  <c r="G13" i="19"/>
  <c r="H13" i="19"/>
  <c r="I13" i="19"/>
  <c r="J13" i="19"/>
  <c r="K13" i="19"/>
  <c r="G14" i="19"/>
  <c r="H14" i="19"/>
  <c r="I14" i="19"/>
  <c r="J14" i="19"/>
  <c r="K14" i="19"/>
  <c r="G15" i="19"/>
  <c r="H15" i="19"/>
  <c r="I15" i="19"/>
  <c r="J15" i="19"/>
  <c r="K15" i="19"/>
  <c r="G16" i="19"/>
  <c r="H16" i="19"/>
  <c r="I16" i="19"/>
  <c r="J16" i="19"/>
  <c r="K16" i="19"/>
  <c r="G17" i="19"/>
  <c r="H17" i="19"/>
  <c r="I17" i="19"/>
  <c r="J17" i="19"/>
  <c r="K17" i="19"/>
  <c r="G18" i="19"/>
  <c r="H18" i="19"/>
  <c r="I18" i="19"/>
  <c r="J18" i="19"/>
  <c r="K18" i="19"/>
  <c r="G19" i="19"/>
  <c r="H19" i="19"/>
  <c r="I19" i="19"/>
  <c r="J19" i="19"/>
  <c r="K19" i="19"/>
  <c r="G20" i="19"/>
  <c r="H20" i="19"/>
  <c r="I20" i="19"/>
  <c r="J20" i="19"/>
  <c r="K20" i="19"/>
  <c r="G21" i="19"/>
  <c r="H21" i="19"/>
  <c r="I21" i="19"/>
  <c r="J21" i="19"/>
  <c r="K21" i="19"/>
  <c r="G22" i="19"/>
  <c r="H22" i="19"/>
  <c r="I22" i="19"/>
  <c r="J22" i="19"/>
  <c r="K22" i="19"/>
  <c r="G23" i="19"/>
  <c r="H23" i="19"/>
  <c r="I23" i="19"/>
  <c r="J23" i="19"/>
  <c r="K23" i="19"/>
  <c r="G24" i="19"/>
  <c r="H24" i="19"/>
  <c r="I24" i="19"/>
  <c r="J24" i="19"/>
  <c r="K24" i="19"/>
  <c r="G25" i="19"/>
  <c r="H25" i="19"/>
  <c r="I25" i="19"/>
  <c r="J25" i="19"/>
  <c r="K25" i="19"/>
  <c r="G26" i="19"/>
  <c r="H26" i="19"/>
  <c r="I26" i="19"/>
  <c r="J26" i="19"/>
  <c r="K26" i="19"/>
  <c r="G27" i="19"/>
  <c r="H27" i="19"/>
  <c r="I27" i="19"/>
  <c r="J27" i="19"/>
  <c r="K27" i="19"/>
  <c r="G28" i="19"/>
  <c r="H28" i="19"/>
  <c r="I28" i="19"/>
  <c r="J28" i="19"/>
  <c r="K28" i="19"/>
  <c r="G29" i="19"/>
  <c r="H29" i="19"/>
  <c r="I29" i="19"/>
  <c r="J29" i="19"/>
  <c r="K29" i="19"/>
  <c r="G30" i="19"/>
  <c r="H30" i="19"/>
  <c r="I30" i="19"/>
  <c r="J30" i="19"/>
  <c r="K30" i="19"/>
  <c r="G31" i="19"/>
  <c r="H31" i="19"/>
  <c r="I31" i="19"/>
  <c r="J31" i="19"/>
  <c r="K31" i="19"/>
  <c r="G32" i="19"/>
  <c r="H32" i="19"/>
  <c r="I32" i="19"/>
  <c r="J32" i="19"/>
  <c r="K32" i="19"/>
  <c r="K33" i="19"/>
  <c r="G38" i="19"/>
  <c r="H38" i="19"/>
  <c r="I38" i="19"/>
  <c r="J38" i="19"/>
  <c r="G39" i="19"/>
  <c r="H39" i="19"/>
  <c r="I39" i="19"/>
  <c r="J39" i="19"/>
  <c r="G40" i="19"/>
  <c r="H40" i="19"/>
  <c r="I40" i="19"/>
  <c r="J40" i="19"/>
  <c r="K40" i="19"/>
  <c r="G41" i="19"/>
  <c r="H41" i="19"/>
  <c r="I41" i="19"/>
  <c r="J41" i="19"/>
  <c r="K41" i="19"/>
  <c r="G42" i="19"/>
  <c r="H42" i="19"/>
  <c r="I42" i="19"/>
  <c r="J42" i="19"/>
  <c r="K42" i="19"/>
  <c r="G43" i="19"/>
  <c r="H43" i="19"/>
  <c r="I43" i="19"/>
  <c r="J43" i="19"/>
  <c r="K43" i="19"/>
  <c r="G44" i="19"/>
  <c r="H44" i="19"/>
  <c r="I44" i="19"/>
  <c r="J44" i="19"/>
  <c r="K44" i="19"/>
  <c r="G45" i="19"/>
  <c r="H45" i="19"/>
  <c r="I45" i="19"/>
  <c r="J45" i="19"/>
  <c r="K45" i="19"/>
  <c r="G46" i="19"/>
  <c r="H46" i="19"/>
  <c r="I46" i="19"/>
  <c r="J46" i="19"/>
  <c r="K46" i="19"/>
  <c r="G47" i="19"/>
  <c r="H47" i="19"/>
  <c r="I47" i="19"/>
  <c r="J47" i="19"/>
  <c r="K47" i="19"/>
  <c r="G48" i="19"/>
  <c r="H48" i="19"/>
  <c r="I48" i="19"/>
  <c r="J48" i="19"/>
  <c r="K48" i="19"/>
  <c r="E4" i="19"/>
  <c r="F4" i="19"/>
  <c r="D5" i="19"/>
  <c r="E5" i="19"/>
  <c r="F5" i="19"/>
  <c r="D6" i="19"/>
  <c r="E6" i="19"/>
  <c r="F6" i="19"/>
  <c r="D7" i="19"/>
  <c r="E7" i="19"/>
  <c r="F7" i="19"/>
  <c r="D8" i="19"/>
  <c r="E8" i="19"/>
  <c r="F8" i="19"/>
  <c r="D9" i="19"/>
  <c r="E9" i="19"/>
  <c r="F9" i="19"/>
  <c r="D10" i="19"/>
  <c r="E10" i="19"/>
  <c r="F10" i="19"/>
  <c r="D11" i="19"/>
  <c r="E11" i="19"/>
  <c r="F11" i="19"/>
  <c r="D12" i="19"/>
  <c r="E12" i="19"/>
  <c r="F12" i="19"/>
  <c r="D13" i="19"/>
  <c r="E13" i="19"/>
  <c r="F13" i="19"/>
  <c r="D14" i="19"/>
  <c r="E14" i="19"/>
  <c r="F14" i="19"/>
  <c r="D15" i="19"/>
  <c r="E15" i="19"/>
  <c r="F15" i="19"/>
  <c r="D16" i="19"/>
  <c r="E16" i="19"/>
  <c r="F16" i="19"/>
  <c r="D17" i="19"/>
  <c r="E17" i="19"/>
  <c r="F17" i="19"/>
  <c r="D18" i="19"/>
  <c r="E18" i="19"/>
  <c r="F18" i="19"/>
  <c r="D19" i="19"/>
  <c r="E19" i="19"/>
  <c r="F19" i="19"/>
  <c r="D20" i="19"/>
  <c r="E20" i="19"/>
  <c r="F20" i="19"/>
  <c r="D21" i="19"/>
  <c r="E21" i="19"/>
  <c r="F21" i="19"/>
  <c r="D22" i="19"/>
  <c r="E22" i="19"/>
  <c r="F22" i="19"/>
  <c r="D23" i="19"/>
  <c r="E23" i="19"/>
  <c r="F23" i="19"/>
  <c r="D24" i="19"/>
  <c r="E24" i="19"/>
  <c r="F24" i="19"/>
  <c r="D25" i="19"/>
  <c r="E25" i="19"/>
  <c r="F25" i="19"/>
  <c r="D26" i="19"/>
  <c r="E26" i="19"/>
  <c r="F26" i="19"/>
  <c r="D27" i="19"/>
  <c r="E27" i="19"/>
  <c r="F27" i="19"/>
  <c r="D28" i="19"/>
  <c r="E28" i="19"/>
  <c r="F28" i="19"/>
  <c r="D29" i="19"/>
  <c r="E29" i="19"/>
  <c r="F29" i="19"/>
  <c r="D30" i="19"/>
  <c r="E30" i="19"/>
  <c r="F30" i="19"/>
  <c r="D31" i="19"/>
  <c r="E31" i="19"/>
  <c r="F31" i="19"/>
  <c r="D32" i="19"/>
  <c r="E32" i="19"/>
  <c r="F32" i="19"/>
  <c r="D33" i="19"/>
  <c r="E33" i="19"/>
  <c r="D34" i="19"/>
  <c r="E38" i="19"/>
  <c r="F38" i="19"/>
  <c r="E39" i="19"/>
  <c r="F39" i="19"/>
  <c r="E40" i="19"/>
  <c r="F40" i="19"/>
  <c r="E41" i="19"/>
  <c r="F41" i="19"/>
  <c r="E42" i="19"/>
  <c r="F42" i="19"/>
  <c r="E43" i="19"/>
  <c r="F43" i="19"/>
  <c r="E44" i="19"/>
  <c r="F44" i="19"/>
  <c r="E45" i="19"/>
  <c r="F45" i="19"/>
  <c r="E46" i="19"/>
  <c r="F46" i="19"/>
  <c r="E47" i="19"/>
  <c r="F47" i="19"/>
  <c r="E48" i="19"/>
  <c r="F48" i="19"/>
  <c r="C49" i="19"/>
  <c r="D49" i="19"/>
  <c r="E49" i="19"/>
  <c r="F49" i="19"/>
  <c r="C50" i="19"/>
  <c r="D50" i="19"/>
  <c r="E50" i="19"/>
  <c r="F50" i="19"/>
  <c r="C51" i="19"/>
  <c r="D51" i="19"/>
  <c r="E51" i="19"/>
  <c r="F51" i="19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5" i="18"/>
  <c r="M5" i="18"/>
  <c r="H4" i="18"/>
  <c r="Y4" i="18"/>
  <c r="AA4" i="18"/>
  <c r="Y5" i="18"/>
  <c r="Z5" i="18"/>
  <c r="AA5" i="18"/>
  <c r="Y6" i="18"/>
  <c r="Z6" i="18"/>
  <c r="AA6" i="18"/>
  <c r="Y7" i="18"/>
  <c r="Z7" i="18"/>
  <c r="AA7" i="18"/>
  <c r="Y8" i="18"/>
  <c r="Z8" i="18"/>
  <c r="AA8" i="18"/>
  <c r="Y9" i="18"/>
  <c r="Z9" i="18"/>
  <c r="AA9" i="18"/>
  <c r="Y10" i="18"/>
  <c r="Z10" i="18"/>
  <c r="AA10" i="18"/>
  <c r="Y11" i="18"/>
  <c r="Z11" i="18"/>
  <c r="AA11" i="18"/>
  <c r="Y12" i="18"/>
  <c r="Z12" i="18"/>
  <c r="AA12" i="18"/>
  <c r="Y13" i="18"/>
  <c r="Z13" i="18"/>
  <c r="AA13" i="18"/>
  <c r="Y14" i="18"/>
  <c r="Z14" i="18"/>
  <c r="AA14" i="18"/>
  <c r="Y15" i="18"/>
  <c r="Z15" i="18"/>
  <c r="AA15" i="18"/>
  <c r="Y16" i="18"/>
  <c r="Z16" i="18"/>
  <c r="AA16" i="18"/>
  <c r="Y17" i="18"/>
  <c r="Z17" i="18"/>
  <c r="AA17" i="18"/>
  <c r="Y18" i="18"/>
  <c r="Z18" i="18"/>
  <c r="AA18" i="18"/>
  <c r="Y19" i="18"/>
  <c r="Z19" i="18"/>
  <c r="AA19" i="18"/>
  <c r="Y20" i="18"/>
  <c r="Z20" i="18"/>
  <c r="AA20" i="18"/>
  <c r="Y21" i="18"/>
  <c r="Z21" i="18"/>
  <c r="AA21" i="18"/>
  <c r="Y22" i="18"/>
  <c r="Z22" i="18"/>
  <c r="AA22" i="18"/>
  <c r="Y23" i="18"/>
  <c r="Z23" i="18"/>
  <c r="AA23" i="18"/>
  <c r="Y24" i="18"/>
  <c r="Z24" i="18"/>
  <c r="AA24" i="18"/>
  <c r="Y25" i="18"/>
  <c r="Z25" i="18"/>
  <c r="AA25" i="18"/>
  <c r="Y26" i="18"/>
  <c r="Z26" i="18"/>
  <c r="AA26" i="18"/>
  <c r="Y27" i="18"/>
  <c r="Z27" i="18"/>
  <c r="AA27" i="18"/>
  <c r="Y28" i="18"/>
  <c r="Z28" i="18"/>
  <c r="AA28" i="18"/>
  <c r="Y29" i="18"/>
  <c r="Z29" i="18"/>
  <c r="AA29" i="18"/>
  <c r="Y30" i="18"/>
  <c r="Z30" i="18"/>
  <c r="AA30" i="18"/>
  <c r="Y31" i="18"/>
  <c r="Z31" i="18"/>
  <c r="AA31" i="18"/>
  <c r="Y32" i="18"/>
  <c r="Z32" i="18"/>
  <c r="AA32" i="18"/>
  <c r="Y33" i="18"/>
  <c r="Z33" i="18"/>
  <c r="AA33" i="18"/>
  <c r="Y34" i="18"/>
  <c r="Z34" i="18"/>
  <c r="AA34" i="18"/>
  <c r="Y35" i="18"/>
  <c r="Z35" i="18"/>
  <c r="AA35" i="18"/>
  <c r="Y36" i="18"/>
  <c r="Z36" i="18"/>
  <c r="AA36" i="18"/>
  <c r="Y37" i="18"/>
  <c r="Z37" i="18"/>
  <c r="AA37" i="18"/>
  <c r="Y38" i="18"/>
  <c r="Z38" i="18"/>
  <c r="AA38" i="18"/>
  <c r="Y39" i="18"/>
  <c r="Z39" i="18"/>
  <c r="AA39" i="18"/>
  <c r="Y40" i="18"/>
  <c r="Z40" i="18"/>
  <c r="AA40" i="18"/>
  <c r="Y41" i="18"/>
  <c r="Z41" i="18"/>
  <c r="AA41" i="18"/>
  <c r="Y42" i="18"/>
  <c r="Z42" i="18"/>
  <c r="AA42" i="18"/>
  <c r="Y43" i="18"/>
  <c r="Z43" i="18"/>
  <c r="AA43" i="18"/>
  <c r="Y44" i="18"/>
  <c r="Z44" i="18"/>
  <c r="AA44" i="18"/>
  <c r="Y45" i="18"/>
  <c r="Z45" i="18"/>
  <c r="AA45" i="18"/>
  <c r="Y46" i="18"/>
  <c r="Z46" i="18"/>
  <c r="AA46" i="18"/>
  <c r="Y47" i="18"/>
  <c r="Z47" i="18"/>
  <c r="AA47" i="18"/>
  <c r="Y48" i="18"/>
  <c r="Z48" i="18"/>
  <c r="AA48" i="18"/>
  <c r="Y49" i="18"/>
  <c r="Z49" i="18"/>
  <c r="AA49" i="18"/>
  <c r="Y50" i="18"/>
  <c r="Z50" i="18"/>
  <c r="AA50" i="18"/>
  <c r="Y51" i="18"/>
  <c r="Z51" i="18"/>
  <c r="AA51" i="18"/>
  <c r="Y52" i="18"/>
  <c r="Z52" i="18"/>
  <c r="AA52" i="18"/>
  <c r="Y53" i="18"/>
  <c r="Z53" i="18"/>
  <c r="AA53" i="18"/>
  <c r="Y54" i="18"/>
  <c r="Z54" i="18"/>
  <c r="AA54" i="18"/>
  <c r="Y55" i="18"/>
  <c r="Z55" i="18"/>
  <c r="AA55" i="18"/>
  <c r="Y56" i="18"/>
  <c r="Z56" i="18"/>
  <c r="AA56" i="18"/>
  <c r="Y57" i="18"/>
  <c r="Z57" i="18"/>
  <c r="AA57" i="18"/>
  <c r="Y58" i="18"/>
  <c r="Z58" i="18"/>
  <c r="AA58" i="18"/>
  <c r="Y59" i="18"/>
  <c r="Z59" i="18"/>
  <c r="AA59" i="18"/>
  <c r="Y60" i="18"/>
  <c r="Z60" i="18"/>
  <c r="AA60" i="18"/>
  <c r="T4" i="18"/>
  <c r="U4" i="18"/>
  <c r="V4" i="18"/>
  <c r="W4" i="18"/>
  <c r="X4" i="18"/>
  <c r="S5" i="18"/>
  <c r="T5" i="18"/>
  <c r="U5" i="18"/>
  <c r="V5" i="18"/>
  <c r="W5" i="18"/>
  <c r="X5" i="18"/>
  <c r="S6" i="18"/>
  <c r="T6" i="18"/>
  <c r="U6" i="18"/>
  <c r="V6" i="18"/>
  <c r="W6" i="18"/>
  <c r="X6" i="18"/>
  <c r="S7" i="18"/>
  <c r="T7" i="18"/>
  <c r="U7" i="18"/>
  <c r="V7" i="18"/>
  <c r="W7" i="18"/>
  <c r="X7" i="18"/>
  <c r="S8" i="18"/>
  <c r="T8" i="18"/>
  <c r="U8" i="18"/>
  <c r="V8" i="18"/>
  <c r="W8" i="18"/>
  <c r="X8" i="18"/>
  <c r="S9" i="18"/>
  <c r="T9" i="18"/>
  <c r="U9" i="18"/>
  <c r="V9" i="18"/>
  <c r="W9" i="18"/>
  <c r="X9" i="18"/>
  <c r="S10" i="18"/>
  <c r="T10" i="18"/>
  <c r="U10" i="18"/>
  <c r="V10" i="18"/>
  <c r="W10" i="18"/>
  <c r="X10" i="18"/>
  <c r="S11" i="18"/>
  <c r="T11" i="18"/>
  <c r="U11" i="18"/>
  <c r="V11" i="18"/>
  <c r="W11" i="18"/>
  <c r="X11" i="18"/>
  <c r="S12" i="18"/>
  <c r="T12" i="18"/>
  <c r="U12" i="18"/>
  <c r="V12" i="18"/>
  <c r="W12" i="18"/>
  <c r="X12" i="18"/>
  <c r="T13" i="18"/>
  <c r="U13" i="18"/>
  <c r="V13" i="18"/>
  <c r="W13" i="18"/>
  <c r="X13" i="18"/>
  <c r="T14" i="18"/>
  <c r="U14" i="18"/>
  <c r="V14" i="18"/>
  <c r="W14" i="18"/>
  <c r="X14" i="18"/>
  <c r="S15" i="18"/>
  <c r="T15" i="18"/>
  <c r="U15" i="18"/>
  <c r="V15" i="18"/>
  <c r="W15" i="18"/>
  <c r="X15" i="18"/>
  <c r="S16" i="18"/>
  <c r="T16" i="18"/>
  <c r="U16" i="18"/>
  <c r="V16" i="18"/>
  <c r="W16" i="18"/>
  <c r="X16" i="18"/>
  <c r="S17" i="18"/>
  <c r="T17" i="18"/>
  <c r="U17" i="18"/>
  <c r="V17" i="18"/>
  <c r="W17" i="18"/>
  <c r="X17" i="18"/>
  <c r="S18" i="18"/>
  <c r="T18" i="18"/>
  <c r="U18" i="18"/>
  <c r="V18" i="18"/>
  <c r="W18" i="18"/>
  <c r="X18" i="18"/>
  <c r="S19" i="18"/>
  <c r="T19" i="18"/>
  <c r="U19" i="18"/>
  <c r="V19" i="18"/>
  <c r="W19" i="18"/>
  <c r="X19" i="18"/>
  <c r="S20" i="18"/>
  <c r="T20" i="18"/>
  <c r="U20" i="18"/>
  <c r="V20" i="18"/>
  <c r="W20" i="18"/>
  <c r="X20" i="18"/>
  <c r="S21" i="18"/>
  <c r="T21" i="18"/>
  <c r="U21" i="18"/>
  <c r="V21" i="18"/>
  <c r="W21" i="18"/>
  <c r="X21" i="18"/>
  <c r="S22" i="18"/>
  <c r="T22" i="18"/>
  <c r="U22" i="18"/>
  <c r="V22" i="18"/>
  <c r="W22" i="18"/>
  <c r="X22" i="18"/>
  <c r="S23" i="18"/>
  <c r="T23" i="18"/>
  <c r="U23" i="18"/>
  <c r="V23" i="18"/>
  <c r="W23" i="18"/>
  <c r="X23" i="18"/>
  <c r="S24" i="18"/>
  <c r="T24" i="18"/>
  <c r="U24" i="18"/>
  <c r="V24" i="18"/>
  <c r="W24" i="18"/>
  <c r="X24" i="18"/>
  <c r="S25" i="18"/>
  <c r="T25" i="18"/>
  <c r="U25" i="18"/>
  <c r="V25" i="18"/>
  <c r="W25" i="18"/>
  <c r="X25" i="18"/>
  <c r="S26" i="18"/>
  <c r="T26" i="18"/>
  <c r="U26" i="18"/>
  <c r="V26" i="18"/>
  <c r="W26" i="18"/>
  <c r="X26" i="18"/>
  <c r="S27" i="18"/>
  <c r="T27" i="18"/>
  <c r="U27" i="18"/>
  <c r="V27" i="18"/>
  <c r="W27" i="18"/>
  <c r="X27" i="18"/>
  <c r="S28" i="18"/>
  <c r="T28" i="18"/>
  <c r="U28" i="18"/>
  <c r="V28" i="18"/>
  <c r="W28" i="18"/>
  <c r="X28" i="18"/>
  <c r="S29" i="18"/>
  <c r="T29" i="18"/>
  <c r="U29" i="18"/>
  <c r="V29" i="18"/>
  <c r="W29" i="18"/>
  <c r="X29" i="18"/>
  <c r="S30" i="18"/>
  <c r="T30" i="18"/>
  <c r="U30" i="18"/>
  <c r="V30" i="18"/>
  <c r="W30" i="18"/>
  <c r="X30" i="18"/>
  <c r="T31" i="18"/>
  <c r="U31" i="18"/>
  <c r="V31" i="18"/>
  <c r="W31" i="18"/>
  <c r="X31" i="18"/>
  <c r="T32" i="18"/>
  <c r="U32" i="18"/>
  <c r="V32" i="18"/>
  <c r="W32" i="18"/>
  <c r="X32" i="18"/>
  <c r="T33" i="18"/>
  <c r="U33" i="18"/>
  <c r="V33" i="18"/>
  <c r="W33" i="18"/>
  <c r="X33" i="18"/>
  <c r="T34" i="18"/>
  <c r="U34" i="18"/>
  <c r="V34" i="18"/>
  <c r="W34" i="18"/>
  <c r="X34" i="18"/>
  <c r="T35" i="18"/>
  <c r="U35" i="18"/>
  <c r="V35" i="18"/>
  <c r="W35" i="18"/>
  <c r="X35" i="18"/>
  <c r="T36" i="18"/>
  <c r="U36" i="18"/>
  <c r="V36" i="18"/>
  <c r="W36" i="18"/>
  <c r="X36" i="18"/>
  <c r="T37" i="18"/>
  <c r="U37" i="18"/>
  <c r="V37" i="18"/>
  <c r="W37" i="18"/>
  <c r="X37" i="18"/>
  <c r="T38" i="18"/>
  <c r="U38" i="18"/>
  <c r="V38" i="18"/>
  <c r="W38" i="18"/>
  <c r="X38" i="18"/>
  <c r="T39" i="18"/>
  <c r="U39" i="18"/>
  <c r="V39" i="18"/>
  <c r="W39" i="18"/>
  <c r="X39" i="18"/>
  <c r="T40" i="18"/>
  <c r="U40" i="18"/>
  <c r="V40" i="18"/>
  <c r="W40" i="18"/>
  <c r="X40" i="18"/>
  <c r="T41" i="18"/>
  <c r="U41" i="18"/>
  <c r="V41" i="18"/>
  <c r="W41" i="18"/>
  <c r="X41" i="18"/>
  <c r="S42" i="18"/>
  <c r="T42" i="18"/>
  <c r="U42" i="18"/>
  <c r="V42" i="18"/>
  <c r="W42" i="18"/>
  <c r="X42" i="18"/>
  <c r="S43" i="18"/>
  <c r="T43" i="18"/>
  <c r="U43" i="18"/>
  <c r="V43" i="18"/>
  <c r="W43" i="18"/>
  <c r="X43" i="18"/>
  <c r="S44" i="18"/>
  <c r="T44" i="18"/>
  <c r="U44" i="18"/>
  <c r="V44" i="18"/>
  <c r="W44" i="18"/>
  <c r="X44" i="18"/>
  <c r="S45" i="18"/>
  <c r="T45" i="18"/>
  <c r="U45" i="18"/>
  <c r="V45" i="18"/>
  <c r="W45" i="18"/>
  <c r="X45" i="18"/>
  <c r="S46" i="18"/>
  <c r="T46" i="18"/>
  <c r="U46" i="18"/>
  <c r="V46" i="18"/>
  <c r="W46" i="18"/>
  <c r="X46" i="18"/>
  <c r="S47" i="18"/>
  <c r="T47" i="18"/>
  <c r="U47" i="18"/>
  <c r="V47" i="18"/>
  <c r="W47" i="18"/>
  <c r="X47" i="18"/>
  <c r="S48" i="18"/>
  <c r="T48" i="18"/>
  <c r="U48" i="18"/>
  <c r="V48" i="18"/>
  <c r="W48" i="18"/>
  <c r="X48" i="18"/>
  <c r="S49" i="18"/>
  <c r="T49" i="18"/>
  <c r="U49" i="18"/>
  <c r="V49" i="18"/>
  <c r="W49" i="18"/>
  <c r="X49" i="18"/>
  <c r="S50" i="18"/>
  <c r="T50" i="18"/>
  <c r="U50" i="18"/>
  <c r="V50" i="18"/>
  <c r="W50" i="18"/>
  <c r="X50" i="18"/>
  <c r="S51" i="18"/>
  <c r="T51" i="18"/>
  <c r="U51" i="18"/>
  <c r="V51" i="18"/>
  <c r="W51" i="18"/>
  <c r="X51" i="18"/>
  <c r="S52" i="18"/>
  <c r="T52" i="18"/>
  <c r="U52" i="18"/>
  <c r="V52" i="18"/>
  <c r="W52" i="18"/>
  <c r="X52" i="18"/>
  <c r="S53" i="18"/>
  <c r="T53" i="18"/>
  <c r="U53" i="18"/>
  <c r="V53" i="18"/>
  <c r="W53" i="18"/>
  <c r="X53" i="18"/>
  <c r="S54" i="18"/>
  <c r="T54" i="18"/>
  <c r="U54" i="18"/>
  <c r="V54" i="18"/>
  <c r="W54" i="18"/>
  <c r="X54" i="18"/>
  <c r="S55" i="18"/>
  <c r="T55" i="18"/>
  <c r="U55" i="18"/>
  <c r="V55" i="18"/>
  <c r="W55" i="18"/>
  <c r="X55" i="18"/>
  <c r="S56" i="18"/>
  <c r="T56" i="18"/>
  <c r="U56" i="18"/>
  <c r="V56" i="18"/>
  <c r="W56" i="18"/>
  <c r="X56" i="18"/>
  <c r="S57" i="18"/>
  <c r="T57" i="18"/>
  <c r="U57" i="18"/>
  <c r="V57" i="18"/>
  <c r="W57" i="18"/>
  <c r="X57" i="18"/>
  <c r="S58" i="18"/>
  <c r="T58" i="18"/>
  <c r="U58" i="18"/>
  <c r="V58" i="18"/>
  <c r="W58" i="18"/>
  <c r="X58" i="18"/>
  <c r="S59" i="18"/>
  <c r="T59" i="18"/>
  <c r="U59" i="18"/>
  <c r="V59" i="18"/>
  <c r="W59" i="18"/>
  <c r="X59" i="18"/>
  <c r="S60" i="18"/>
  <c r="T60" i="18"/>
  <c r="U60" i="18"/>
  <c r="V60" i="18"/>
  <c r="W60" i="18"/>
  <c r="X60" i="18"/>
  <c r="I4" i="18"/>
  <c r="J4" i="18"/>
  <c r="K4" i="18"/>
  <c r="L4" i="18"/>
  <c r="M4" i="18"/>
  <c r="G5" i="18"/>
  <c r="H5" i="18"/>
  <c r="I5" i="18"/>
  <c r="J5" i="18"/>
  <c r="K5" i="18"/>
  <c r="L5" i="18"/>
  <c r="O5" i="18"/>
  <c r="G6" i="18"/>
  <c r="H6" i="18"/>
  <c r="I6" i="18"/>
  <c r="J6" i="18"/>
  <c r="K6" i="18"/>
  <c r="L6" i="18"/>
  <c r="M6" i="18"/>
  <c r="O6" i="18"/>
  <c r="G7" i="18"/>
  <c r="H7" i="18"/>
  <c r="I7" i="18"/>
  <c r="J7" i="18"/>
  <c r="K7" i="18"/>
  <c r="L7" i="18"/>
  <c r="M7" i="18"/>
  <c r="O7" i="18"/>
  <c r="G8" i="18"/>
  <c r="H8" i="18"/>
  <c r="I8" i="18"/>
  <c r="J8" i="18"/>
  <c r="K8" i="18"/>
  <c r="L8" i="18"/>
  <c r="M8" i="18"/>
  <c r="O8" i="18"/>
  <c r="G9" i="18"/>
  <c r="H9" i="18"/>
  <c r="I9" i="18"/>
  <c r="J9" i="18"/>
  <c r="K9" i="18"/>
  <c r="L9" i="18"/>
  <c r="M9" i="18"/>
  <c r="O9" i="18"/>
  <c r="G10" i="18"/>
  <c r="H10" i="18"/>
  <c r="I10" i="18"/>
  <c r="J10" i="18"/>
  <c r="K10" i="18"/>
  <c r="L10" i="18"/>
  <c r="M10" i="18"/>
  <c r="O10" i="18"/>
  <c r="G11" i="18"/>
  <c r="H11" i="18"/>
  <c r="I11" i="18"/>
  <c r="J11" i="18"/>
  <c r="K11" i="18"/>
  <c r="L11" i="18"/>
  <c r="M11" i="18"/>
  <c r="O11" i="18"/>
  <c r="G12" i="18"/>
  <c r="H12" i="18"/>
  <c r="I12" i="18"/>
  <c r="J12" i="18"/>
  <c r="K12" i="18"/>
  <c r="L12" i="18"/>
  <c r="M12" i="18"/>
  <c r="O12" i="18"/>
  <c r="H13" i="18"/>
  <c r="I13" i="18"/>
  <c r="J13" i="18"/>
  <c r="K13" i="18"/>
  <c r="L13" i="18"/>
  <c r="M13" i="18"/>
  <c r="O13" i="18"/>
  <c r="H14" i="18"/>
  <c r="I14" i="18"/>
  <c r="J14" i="18"/>
  <c r="K14" i="18"/>
  <c r="L14" i="18"/>
  <c r="M14" i="18"/>
  <c r="O14" i="18"/>
  <c r="G15" i="18"/>
  <c r="H15" i="18"/>
  <c r="I15" i="18"/>
  <c r="J15" i="18"/>
  <c r="K15" i="18"/>
  <c r="L15" i="18"/>
  <c r="M15" i="18"/>
  <c r="O15" i="18"/>
  <c r="G16" i="18"/>
  <c r="H16" i="18"/>
  <c r="I16" i="18"/>
  <c r="J16" i="18"/>
  <c r="K16" i="18"/>
  <c r="L16" i="18"/>
  <c r="M16" i="18"/>
  <c r="O16" i="18"/>
  <c r="G17" i="18"/>
  <c r="H17" i="18"/>
  <c r="I17" i="18"/>
  <c r="J17" i="18"/>
  <c r="K17" i="18"/>
  <c r="L17" i="18"/>
  <c r="M17" i="18"/>
  <c r="O17" i="18"/>
  <c r="G18" i="18"/>
  <c r="H18" i="18"/>
  <c r="I18" i="18"/>
  <c r="J18" i="18"/>
  <c r="K18" i="18"/>
  <c r="L18" i="18"/>
  <c r="M18" i="18"/>
  <c r="O18" i="18"/>
  <c r="G19" i="18"/>
  <c r="H19" i="18"/>
  <c r="I19" i="18"/>
  <c r="J19" i="18"/>
  <c r="K19" i="18"/>
  <c r="L19" i="18"/>
  <c r="M19" i="18"/>
  <c r="O19" i="18"/>
  <c r="G20" i="18"/>
  <c r="H20" i="18"/>
  <c r="I20" i="18"/>
  <c r="J20" i="18"/>
  <c r="K20" i="18"/>
  <c r="L20" i="18"/>
  <c r="M20" i="18"/>
  <c r="O20" i="18"/>
  <c r="G21" i="18"/>
  <c r="H21" i="18"/>
  <c r="I21" i="18"/>
  <c r="J21" i="18"/>
  <c r="K21" i="18"/>
  <c r="L21" i="18"/>
  <c r="M21" i="18"/>
  <c r="O21" i="18"/>
  <c r="G22" i="18"/>
  <c r="H22" i="18"/>
  <c r="I22" i="18"/>
  <c r="J22" i="18"/>
  <c r="K22" i="18"/>
  <c r="L22" i="18"/>
  <c r="M22" i="18"/>
  <c r="O22" i="18"/>
  <c r="G23" i="18"/>
  <c r="H23" i="18"/>
  <c r="I23" i="18"/>
  <c r="J23" i="18"/>
  <c r="K23" i="18"/>
  <c r="L23" i="18"/>
  <c r="M23" i="18"/>
  <c r="O23" i="18"/>
  <c r="G24" i="18"/>
  <c r="H24" i="18"/>
  <c r="I24" i="18"/>
  <c r="J24" i="18"/>
  <c r="K24" i="18"/>
  <c r="L24" i="18"/>
  <c r="M24" i="18"/>
  <c r="O24" i="18"/>
  <c r="G25" i="18"/>
  <c r="H25" i="18"/>
  <c r="I25" i="18"/>
  <c r="J25" i="18"/>
  <c r="K25" i="18"/>
  <c r="L25" i="18"/>
  <c r="M25" i="18"/>
  <c r="O25" i="18"/>
  <c r="G26" i="18"/>
  <c r="H26" i="18"/>
  <c r="I26" i="18"/>
  <c r="J26" i="18"/>
  <c r="K26" i="18"/>
  <c r="L26" i="18"/>
  <c r="M26" i="18"/>
  <c r="O26" i="18"/>
  <c r="G27" i="18"/>
  <c r="H27" i="18"/>
  <c r="I27" i="18"/>
  <c r="J27" i="18"/>
  <c r="K27" i="18"/>
  <c r="L27" i="18"/>
  <c r="M27" i="18"/>
  <c r="O27" i="18"/>
  <c r="G28" i="18"/>
  <c r="H28" i="18"/>
  <c r="I28" i="18"/>
  <c r="J28" i="18"/>
  <c r="K28" i="18"/>
  <c r="L28" i="18"/>
  <c r="M28" i="18"/>
  <c r="O28" i="18"/>
  <c r="G29" i="18"/>
  <c r="H29" i="18"/>
  <c r="I29" i="18"/>
  <c r="J29" i="18"/>
  <c r="K29" i="18"/>
  <c r="L29" i="18"/>
  <c r="M29" i="18"/>
  <c r="O29" i="18"/>
  <c r="G30" i="18"/>
  <c r="H30" i="18"/>
  <c r="I30" i="18"/>
  <c r="J30" i="18"/>
  <c r="K30" i="18"/>
  <c r="L30" i="18"/>
  <c r="M30" i="18"/>
  <c r="O30" i="18"/>
  <c r="F31" i="18"/>
  <c r="H31" i="18"/>
  <c r="I31" i="18"/>
  <c r="J31" i="18"/>
  <c r="K31" i="18"/>
  <c r="L31" i="18"/>
  <c r="M31" i="18"/>
  <c r="O31" i="18"/>
  <c r="H32" i="18"/>
  <c r="I32" i="18"/>
  <c r="J32" i="18"/>
  <c r="K32" i="18"/>
  <c r="L32" i="18"/>
  <c r="M32" i="18"/>
  <c r="O32" i="18"/>
  <c r="H33" i="18"/>
  <c r="I33" i="18"/>
  <c r="J33" i="18"/>
  <c r="K33" i="18"/>
  <c r="L33" i="18"/>
  <c r="M33" i="18"/>
  <c r="O33" i="18"/>
  <c r="F34" i="18"/>
  <c r="H34" i="18"/>
  <c r="I34" i="18"/>
  <c r="J34" i="18"/>
  <c r="K34" i="18"/>
  <c r="L34" i="18"/>
  <c r="M34" i="18"/>
  <c r="O34" i="18"/>
  <c r="F35" i="18"/>
  <c r="H35" i="18"/>
  <c r="I35" i="18"/>
  <c r="J35" i="18"/>
  <c r="K35" i="18"/>
  <c r="L35" i="18"/>
  <c r="M35" i="18"/>
  <c r="O35" i="18"/>
  <c r="H36" i="18"/>
  <c r="I36" i="18"/>
  <c r="J36" i="18"/>
  <c r="K36" i="18"/>
  <c r="L36" i="18"/>
  <c r="M36" i="18"/>
  <c r="O36" i="18"/>
  <c r="F37" i="18"/>
  <c r="H37" i="18"/>
  <c r="I37" i="18"/>
  <c r="J37" i="18"/>
  <c r="K37" i="18"/>
  <c r="L37" i="18"/>
  <c r="M37" i="18"/>
  <c r="O37" i="18"/>
  <c r="F38" i="18"/>
  <c r="H38" i="18"/>
  <c r="I38" i="18"/>
  <c r="J38" i="18"/>
  <c r="K38" i="18"/>
  <c r="L38" i="18"/>
  <c r="M38" i="18"/>
  <c r="O38" i="18"/>
  <c r="H39" i="18"/>
  <c r="I39" i="18"/>
  <c r="J39" i="18"/>
  <c r="K39" i="18"/>
  <c r="L39" i="18"/>
  <c r="M39" i="18"/>
  <c r="O39" i="18"/>
  <c r="H40" i="18"/>
  <c r="I40" i="18"/>
  <c r="J40" i="18"/>
  <c r="K40" i="18"/>
  <c r="L40" i="18"/>
  <c r="M40" i="18"/>
  <c r="O40" i="18"/>
  <c r="G41" i="18"/>
  <c r="H41" i="18"/>
  <c r="I41" i="18"/>
  <c r="J41" i="18"/>
  <c r="K41" i="18"/>
  <c r="L41" i="18"/>
  <c r="M41" i="18"/>
  <c r="O41" i="18"/>
  <c r="G42" i="18"/>
  <c r="H42" i="18"/>
  <c r="I42" i="18"/>
  <c r="J42" i="18"/>
  <c r="K42" i="18"/>
  <c r="L42" i="18"/>
  <c r="M42" i="18"/>
  <c r="O42" i="18"/>
  <c r="G43" i="18"/>
  <c r="H43" i="18"/>
  <c r="I43" i="18"/>
  <c r="J43" i="18"/>
  <c r="K43" i="18"/>
  <c r="L43" i="18"/>
  <c r="M43" i="18"/>
  <c r="O43" i="18"/>
  <c r="G44" i="18"/>
  <c r="H44" i="18"/>
  <c r="I44" i="18"/>
  <c r="J44" i="18"/>
  <c r="K44" i="18"/>
  <c r="L44" i="18"/>
  <c r="M44" i="18"/>
  <c r="O44" i="18"/>
  <c r="G45" i="18"/>
  <c r="H45" i="18"/>
  <c r="I45" i="18"/>
  <c r="J45" i="18"/>
  <c r="K45" i="18"/>
  <c r="L45" i="18"/>
  <c r="M45" i="18"/>
  <c r="O45" i="18"/>
  <c r="G46" i="18"/>
  <c r="H46" i="18"/>
  <c r="I46" i="18"/>
  <c r="J46" i="18"/>
  <c r="K46" i="18"/>
  <c r="L46" i="18"/>
  <c r="M46" i="18"/>
  <c r="O46" i="18"/>
  <c r="G47" i="18"/>
  <c r="H47" i="18"/>
  <c r="I47" i="18"/>
  <c r="J47" i="18"/>
  <c r="K47" i="18"/>
  <c r="L47" i="18"/>
  <c r="M47" i="18"/>
  <c r="O47" i="18"/>
  <c r="G48" i="18"/>
  <c r="H48" i="18"/>
  <c r="I48" i="18"/>
  <c r="J48" i="18"/>
  <c r="K48" i="18"/>
  <c r="L48" i="18"/>
  <c r="M48" i="18"/>
  <c r="O48" i="18"/>
  <c r="G49" i="18"/>
  <c r="H49" i="18"/>
  <c r="I49" i="18"/>
  <c r="J49" i="18"/>
  <c r="K49" i="18"/>
  <c r="L49" i="18"/>
  <c r="M49" i="18"/>
  <c r="O49" i="18"/>
  <c r="G50" i="18"/>
  <c r="H50" i="18"/>
  <c r="I50" i="18"/>
  <c r="J50" i="18"/>
  <c r="K50" i="18"/>
  <c r="L50" i="18"/>
  <c r="M50" i="18"/>
  <c r="O50" i="18"/>
  <c r="G51" i="18"/>
  <c r="H51" i="18"/>
  <c r="I51" i="18"/>
  <c r="J51" i="18"/>
  <c r="K51" i="18"/>
  <c r="L51" i="18"/>
  <c r="M51" i="18"/>
  <c r="O51" i="18"/>
  <c r="G52" i="18"/>
  <c r="H52" i="18"/>
  <c r="I52" i="18"/>
  <c r="J52" i="18"/>
  <c r="K52" i="18"/>
  <c r="L52" i="18"/>
  <c r="M52" i="18"/>
  <c r="O52" i="18"/>
  <c r="G53" i="18"/>
  <c r="H53" i="18"/>
  <c r="I53" i="18"/>
  <c r="J53" i="18"/>
  <c r="K53" i="18"/>
  <c r="L53" i="18"/>
  <c r="M53" i="18"/>
  <c r="O53" i="18"/>
  <c r="G54" i="18"/>
  <c r="H54" i="18"/>
  <c r="I54" i="18"/>
  <c r="J54" i="18"/>
  <c r="K54" i="18"/>
  <c r="L54" i="18"/>
  <c r="M54" i="18"/>
  <c r="O54" i="18"/>
  <c r="G55" i="18"/>
  <c r="H55" i="18"/>
  <c r="I55" i="18"/>
  <c r="J55" i="18"/>
  <c r="K55" i="18"/>
  <c r="L55" i="18"/>
  <c r="M55" i="18"/>
  <c r="O55" i="18"/>
  <c r="G56" i="18"/>
  <c r="H56" i="18"/>
  <c r="I56" i="18"/>
  <c r="J56" i="18"/>
  <c r="K56" i="18"/>
  <c r="L56" i="18"/>
  <c r="M56" i="18"/>
  <c r="O56" i="18"/>
  <c r="G57" i="18"/>
  <c r="H57" i="18"/>
  <c r="I57" i="18"/>
  <c r="J57" i="18"/>
  <c r="K57" i="18"/>
  <c r="L57" i="18"/>
  <c r="M57" i="18"/>
  <c r="O57" i="18"/>
  <c r="G58" i="18"/>
  <c r="H58" i="18"/>
  <c r="I58" i="18"/>
  <c r="J58" i="18"/>
  <c r="K58" i="18"/>
  <c r="L58" i="18"/>
  <c r="M58" i="18"/>
  <c r="O58" i="18"/>
  <c r="G59" i="18"/>
  <c r="H59" i="18"/>
  <c r="I59" i="18"/>
  <c r="J59" i="18"/>
  <c r="K59" i="18"/>
  <c r="L59" i="18"/>
  <c r="M59" i="18"/>
  <c r="O59" i="18"/>
  <c r="G60" i="18"/>
  <c r="H60" i="18"/>
  <c r="I60" i="18"/>
  <c r="J60" i="18"/>
  <c r="K60" i="18"/>
  <c r="L60" i="18"/>
  <c r="M60" i="18"/>
  <c r="O60" i="18"/>
  <c r="M2" i="28" l="1"/>
  <c r="D45" i="28"/>
  <c r="I2" i="27"/>
  <c r="B6" i="29" s="1"/>
  <c r="F4" i="17"/>
  <c r="M2" i="19" s="1"/>
  <c r="K1" i="16"/>
  <c r="E2" i="1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7253DD-2071-4DEA-A902-1937B88B3004}" keepAlive="1" name="Spørring - Eksempelfil" description="Tilkobling til spørringen Eksempelfil i arbeidsboken." type="5" refreshedVersion="0" background="1">
    <dbPr connection="Provider=Microsoft.Mashup.OleDb.1;Data Source=$Workbook$;Location=Eksempelfil;Extended Properties=&quot;&quot;" command="SELECT * FROM [Eksempelfil]"/>
  </connection>
  <connection id="2" xr16:uid="{C424BE5D-BF86-4C1D-83A0-839FC18BAC28}" keepAlive="1" name="Spørring - Eksempelfil (2)" description="Tilkobling til spørringen Eksempelfil (2) i arbeidsboken." type="5" refreshedVersion="0" background="1">
    <dbPr connection="Provider=Microsoft.Mashup.OleDb.1;Data Source=$Workbook$;Location=&quot;Eksempelfil (2)&quot;;Extended Properties=&quot;&quot;" command="SELECT * FROM [Eksempelfil (2)]"/>
  </connection>
  <connection id="3" xr16:uid="{6C91F2C9-E6AE-4A31-B573-573498EC53FE}" keepAlive="1" name="Spørring - Eksempelfil (3)" description="Tilkobling til spørringen Eksempelfil (3) i arbeidsboken." type="5" refreshedVersion="0" background="1">
    <dbPr connection="Provider=Microsoft.Mashup.OleDb.1;Data Source=$Workbook$;Location=&quot;Eksempelfil (3)&quot;;Extended Properties=&quot;&quot;" command="SELECT * FROM [Eksempelfil (3)]"/>
  </connection>
  <connection id="4" xr16:uid="{5E9F714B-D99A-4580-B230-08071EB45F89}" keepAlive="1" name="Spørring - Parameter1" description="Tilkobling til spørringen Parameter1 i arbeidsboken." type="5" refreshedVersion="0" background="1">
    <dbPr connection="Provider=Microsoft.Mashup.OleDb.1;Data Source=$Workbook$;Location=Parameter1;Extended Properties=&quot;&quot;" command="SELECT * FROM [Parameter1]"/>
  </connection>
  <connection id="5" xr16:uid="{449BA7BF-E8FF-427F-BB6A-17F1FDE5677B}" keepAlive="1" name="Spørring - Parameter2" description="Tilkobling til spørringen Parameter2 i arbeidsboken." type="5" refreshedVersion="0" background="1">
    <dbPr connection="Provider=Microsoft.Mashup.OleDb.1;Data Source=$Workbook$;Location=Parameter2;Extended Properties=&quot;&quot;" command="SELECT * FROM [Parameter2]"/>
  </connection>
  <connection id="6" xr16:uid="{34B0EB41-B37C-4A2C-8663-A0374866DCD9}" keepAlive="1" name="Spørring - Parameter3" description="Tilkobling til spørringen Parameter3 i arbeidsboken." type="5" refreshedVersion="0" background="1">
    <dbPr connection="Provider=Microsoft.Mashup.OleDb.1;Data Source=$Workbook$;Location=Parameter3;Extended Properties=&quot;&quot;" command="SELECT * FROM [Parameter3]"/>
  </connection>
  <connection id="7" xr16:uid="{DC1E0255-9DC1-4666-9644-838016BC2D2D}" keepAlive="1" name="Spørring - PT_900_del_1" description="Tilkobling til spørringen PT_900_del_1 i arbeidsboken." type="5" refreshedVersion="0" background="1">
    <dbPr connection="Provider=Microsoft.Mashup.OleDb.1;Data Source=$Workbook$;Location=PT_900_del_1;Extended Properties=&quot;&quot;" command="SELECT * FROM [PT_900_del_1]"/>
  </connection>
  <connection id="8" xr16:uid="{21018297-99C0-4DD1-BC18-4E88BE3B27B1}" keepAlive="1" name="Spørring - PT_900_del_2" description="Tilkobling til spørringen PT_900_del_2 i arbeidsboken." type="5" refreshedVersion="0" background="1">
    <dbPr connection="Provider=Microsoft.Mashup.OleDb.1;Data Source=$Workbook$;Location=PT_900_del_2;Extended Properties=&quot;&quot;" command="SELECT * FROM [PT_900_del_2]"/>
  </connection>
  <connection id="9" xr16:uid="{8BC1E93A-5D47-48E8-B1EE-F896E0800176}" name="Spørring - Tab_kode" description="Tilkobling til spørringen Tab_kode i arbeidsboken." type="100" refreshedVersion="8" minRefreshableVersion="5">
    <extLst>
      <ext xmlns:x15="http://schemas.microsoft.com/office/spreadsheetml/2010/11/main" uri="{DE250136-89BD-433C-8126-D09CA5730AF9}">
        <x15:connection id="b07bc773-684d-416d-9f24-7f490bd4478a"/>
      </ext>
    </extLst>
  </connection>
  <connection id="10" xr16:uid="{4CFFF8D6-63F2-48AE-835B-81EF45611612}" name="Spørring - Tab_kommune" description="Tilkobling til spørringen Tab_kommune i arbeidsboken." type="100" refreshedVersion="8" minRefreshableVersion="5">
    <extLst>
      <ext xmlns:x15="http://schemas.microsoft.com/office/spreadsheetml/2010/11/main" uri="{DE250136-89BD-433C-8126-D09CA5730AF9}">
        <x15:connection id="4a97e774-c6db-4c1e-af47-4de623060dde"/>
      </ext>
    </extLst>
  </connection>
  <connection id="11" xr16:uid="{8768D277-951E-444F-87A7-21DDF13AE942}" name="Spørring - Tilføy1" description="Tilkobling til spørringen Tilføy1 i arbeidsboken." type="100" refreshedVersion="8" minRefreshableVersion="5">
    <extLst>
      <ext xmlns:x15="http://schemas.microsoft.com/office/spreadsheetml/2010/11/main" uri="{DE250136-89BD-433C-8126-D09CA5730AF9}">
        <x15:connection id="bb06f0cc-5007-4629-a6cf-f8018c627505"/>
      </ext>
    </extLst>
  </connection>
  <connection id="12" xr16:uid="{F1B08EE1-05FD-4753-A1C6-9903895A3E18}" keepAlive="1" name="Spørring - Transformer eksempelfil" description="Tilkobling til spørringen Transformer eksempelfil i arbeidsboken." type="5" refreshedVersion="0" background="1">
    <dbPr connection="Provider=Microsoft.Mashup.OleDb.1;Data Source=$Workbook$;Location=&quot;Transformer eksempelfil&quot;;Extended Properties=&quot;&quot;" command="SELECT * FROM [Transformer eksempelfil]"/>
  </connection>
  <connection id="13" xr16:uid="{E433B814-027A-4C52-B666-51B8435EB601}" keepAlive="1" name="Spørring - Transformer eksempelfil (2)" description="Tilkobling til spørringen Transformer eksempelfil (2) i arbeidsboken." type="5" refreshedVersion="0" background="1">
    <dbPr connection="Provider=Microsoft.Mashup.OleDb.1;Data Source=$Workbook$;Location=&quot;Transformer eksempelfil (2)&quot;;Extended Properties=&quot;&quot;" command="SELECT * FROM [Transformer eksempelfil (2)]"/>
  </connection>
  <connection id="14" xr16:uid="{40C75A0D-8DBB-4E56-A746-73D5F420E234}" keepAlive="1" name="Spørring - Transformer eksempelfil (3)" description="Tilkobling til spørringen Transformer eksempelfil (3) i arbeidsboken." type="5" refreshedVersion="0" background="1">
    <dbPr connection="Provider=Microsoft.Mashup.OleDb.1;Data Source=$Workbook$;Location=&quot;Transformer eksempelfil (3)&quot;;Extended Properties=&quot;&quot;" command="SELECT * FROM [Transformer eksempelfil (3)]"/>
  </connection>
  <connection id="15" xr16:uid="{2A034AF1-E20A-4870-8648-BFAFE6F59077}" keepAlive="1" name="Spørring - Transformer fil" description="Tilkobling til spørringen Transformer fil i arbeidsboken." type="5" refreshedVersion="0" background="1">
    <dbPr connection="Provider=Microsoft.Mashup.OleDb.1;Data Source=$Workbook$;Location=&quot;Transformer fil&quot;;Extended Properties=&quot;&quot;" command="SELECT * FROM [Transformer fil]"/>
  </connection>
  <connection id="16" xr16:uid="{7171195C-8383-4B02-8D27-0515D35181C9}" keepAlive="1" name="Spørring - Transformer fil (2)" description="Tilkobling til spørringen Transformer fil (2) i arbeidsboken." type="5" refreshedVersion="0" background="1">
    <dbPr connection="Provider=Microsoft.Mashup.OleDb.1;Data Source=$Workbook$;Location=&quot;Transformer fil (2)&quot;;Extended Properties=&quot;&quot;" command="SELECT * FROM [Transformer fil (2)]"/>
  </connection>
  <connection id="17" xr16:uid="{0432823C-77D3-4E1F-B7B0-DE4EDFB14438}" keepAlive="1" name="Spørring - Transformer fil (3)" description="Tilkobling til spørringen Transformer fil (3) i arbeidsboken." type="5" refreshedVersion="0" background="1">
    <dbPr connection="Provider=Microsoft.Mashup.OleDb.1;Data Source=$Workbook$;Location=&quot;Transformer fil (3)&quot;;Extended Properties=&quot;&quot;" command="SELECT * FROM [Transformer fil (3)]"/>
  </connection>
  <connection id="18" xr16:uid="{E5D81DCA-83FE-426B-8014-6B88DDFEB3B4}" keepAlive="1" name="ThisWorkbookDataModel" description="Data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9">
    <s v="ThisWorkbookDataModel"/>
    <s v="{[Tab_kode].[Basis].[All]}"/>
    <s v="{[Tab_kode].[Hovedgruppe].&amp;[bevaringsverdige raser]}"/>
    <s v="{[Tab_kode].[Hovedgruppe].&amp;[beitedyr]}"/>
    <s v="{[Tilføy1].[Søknadsår].&amp;[2022]}"/>
    <s v="{[Tab_kode].[Basis].&amp;[økologisk]}"/>
    <s v="{[Tab_kode].[Gruppe 2].&amp;[produksjon]}"/>
    <s v="{[Tab_kode].[Hovedgruppe].&amp;[husdyrslag],[Tab_kode].[Hovedgruppe].&amp;[plantekulturer]}"/>
    <s v="{[Tab_kode].[Basis].&amp;[annet],[Tab_kode].[Basis].&amp;[basis]}"/>
    <s v="{[Tab_kode].[Undergrupper].&amp;[potet, grønt frukt og bær]}"/>
    <s v="{[Tab_kode].[Hovedgruppe].&amp;[plantekulturer]}"/>
    <s v="{[Tab_kode].[Undergrupper].&amp;[frukt og bær],[Tab_kode].[Undergrupper].&amp;[grønnsaker og potet],[Tab_kode].[Undergrupper].&amp;[potet, grønt frukt og bær]}"/>
    <s v="{[Tab_kode].[Basis].&amp;[basis]}"/>
    <s v="{[Tab_kode].[Hovedgruppe].&amp;[husdyrslag]}"/>
    <s v="{[Tab_kode].[Hovedgruppe].&amp;[grovfôrsalg]}"/>
    <s v="{[Tab_kommune].[kommune].[All]}"/>
    <s v="{[Tab_kode].[presentasjon].&amp;[ungpurker]}"/>
    <s v="{[Tab_kode].[presentasjon].&amp;[poteter]}"/>
    <s v="{[Tab_kode].[alle plante-/dyreslag].&amp;[melkekyr]}"/>
  </metadataStrings>
  <mdxMetadata count="18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  <mdx n="0" f="s">
      <ms ns="10" c="0"/>
    </mdx>
    <mdx n="0" f="s">
      <ms ns="11" c="0"/>
    </mdx>
    <mdx n="0" f="s">
      <ms ns="12" c="0"/>
    </mdx>
    <mdx n="0" f="s">
      <ms ns="13" c="0"/>
    </mdx>
    <mdx n="0" f="s">
      <ms ns="14" c="0"/>
    </mdx>
    <mdx n="0" f="s">
      <ms ns="15" c="0"/>
    </mdx>
    <mdx n="0" f="s">
      <ms ns="16" c="0"/>
    </mdx>
    <mdx n="0" f="s">
      <ms ns="17" c="0"/>
    </mdx>
    <mdx n="0" f="s">
      <ms ns="18" c="0"/>
    </mdx>
  </mdx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<sst xmlns="http://schemas.openxmlformats.org/spreadsheetml/2006/main" count="4382" uniqueCount="652">
  <si>
    <t>Kode</t>
  </si>
  <si>
    <t>Beskrivelse</t>
  </si>
  <si>
    <t>1567 Rindal</t>
  </si>
  <si>
    <t>P115</t>
  </si>
  <si>
    <t>Hester, under 3 år</t>
  </si>
  <si>
    <t>P116</t>
  </si>
  <si>
    <t>Hester, 3 år og eldre</t>
  </si>
  <si>
    <t>P119</t>
  </si>
  <si>
    <t>Øvrig storfe</t>
  </si>
  <si>
    <t>P120</t>
  </si>
  <si>
    <t>Melkekyr</t>
  </si>
  <si>
    <t>P121</t>
  </si>
  <si>
    <t>Ammekyr</t>
  </si>
  <si>
    <t>P118</t>
  </si>
  <si>
    <t>P154</t>
  </si>
  <si>
    <t>Smågriser, levendevekt under 20 kg eller alder inntil 8 uker</t>
  </si>
  <si>
    <t>P155</t>
  </si>
  <si>
    <t>Avlspurker som har fått minst ett kull</t>
  </si>
  <si>
    <t>P157</t>
  </si>
  <si>
    <t>P158</t>
  </si>
  <si>
    <t>Ungpurker bestemt for avl, levendevekt minst 50 kg eller eldre enn 15 uker</t>
  </si>
  <si>
    <t>P160</t>
  </si>
  <si>
    <t>Verpehøner, 20 uker og eldre (unntatt livkylling for salg)</t>
  </si>
  <si>
    <t>P174</t>
  </si>
  <si>
    <t>Ender, kalkuner og gjess for slakt</t>
  </si>
  <si>
    <t>P193</t>
  </si>
  <si>
    <t>P210</t>
  </si>
  <si>
    <t>Fulldyrket eng</t>
  </si>
  <si>
    <t>P211</t>
  </si>
  <si>
    <t>Overflatedyrket eng</t>
  </si>
  <si>
    <t>P212</t>
  </si>
  <si>
    <t>Innmarksbeite</t>
  </si>
  <si>
    <t>P223</t>
  </si>
  <si>
    <t>Grønngjødsling</t>
  </si>
  <si>
    <t>P242</t>
  </si>
  <si>
    <t>Bygg</t>
  </si>
  <si>
    <t>P292</t>
  </si>
  <si>
    <t>Fulldyrket og/eller overflatedyrket areal ute av drift</t>
  </si>
  <si>
    <t>P293</t>
  </si>
  <si>
    <t>Innmarksbeite, ute av drift</t>
  </si>
  <si>
    <t>P410</t>
  </si>
  <si>
    <t>Melkekyr og ammekyr på utmarksbeite</t>
  </si>
  <si>
    <t>P411</t>
  </si>
  <si>
    <t>Melkekyr og ammekyr på beite i minst 12/16 uker</t>
  </si>
  <si>
    <t>P420</t>
  </si>
  <si>
    <t>Øvrige storfe på utmarksbeite</t>
  </si>
  <si>
    <t>P422</t>
  </si>
  <si>
    <t>Øvrige storfe på beite i minst 12/16 uker</t>
  </si>
  <si>
    <t>P431A</t>
  </si>
  <si>
    <t>Sauer, født i fjor eller tidligere, sluppet på utmarksbeite</t>
  </si>
  <si>
    <t>P431B</t>
  </si>
  <si>
    <t>Sauer, født i fjor eller tidligere, sanket fra utmarksbeite</t>
  </si>
  <si>
    <t>P432A</t>
  </si>
  <si>
    <t>Lam, født i år, sluppet på utmarksbeite</t>
  </si>
  <si>
    <t>P432B</t>
  </si>
  <si>
    <t>Lam, født i år, sanket fra utmarksbeite</t>
  </si>
  <si>
    <t>P445</t>
  </si>
  <si>
    <t>Geiter, voksne og kje, på beite i minst 12/16 uker</t>
  </si>
  <si>
    <t>P450</t>
  </si>
  <si>
    <t>Hester på utmarksbeite</t>
  </si>
  <si>
    <t>P455</t>
  </si>
  <si>
    <t>Hester på beite i minst 12/16 uker</t>
  </si>
  <si>
    <t>P487</t>
  </si>
  <si>
    <t>Sauer, født i fjor eller tidligere, på beite i minst 12/16 uker</t>
  </si>
  <si>
    <t>P488</t>
  </si>
  <si>
    <t>P521</t>
  </si>
  <si>
    <t>Salg av grovfôr, høy</t>
  </si>
  <si>
    <t>P522</t>
  </si>
  <si>
    <t>Salg av grovfôr, surfôr</t>
  </si>
  <si>
    <t>P523</t>
  </si>
  <si>
    <t>Salg av grovfôr, høyensilasje</t>
  </si>
  <si>
    <t>P720</t>
  </si>
  <si>
    <t>Kyr av bevaringsverdig rase</t>
  </si>
  <si>
    <t>P722</t>
  </si>
  <si>
    <t>Søyer av bevaringsverdig rase, født i fjor eller tidligere</t>
  </si>
  <si>
    <t>P723</t>
  </si>
  <si>
    <t>Værer av bevaringsverdig rase, født i fjor eller tidligere</t>
  </si>
  <si>
    <t>P801</t>
  </si>
  <si>
    <t>Økologiske melkekyr</t>
  </si>
  <si>
    <t>P803</t>
  </si>
  <si>
    <t>Økologiske øvrige storfe</t>
  </si>
  <si>
    <t>P870</t>
  </si>
  <si>
    <t>Grovfôrareal (unntatt innmarksbeite), økologisk areal samt 2. års karens</t>
  </si>
  <si>
    <t>P871</t>
  </si>
  <si>
    <t>Innmarksbeite, økologisk areal</t>
  </si>
  <si>
    <t>1571 Halsa</t>
  </si>
  <si>
    <t>P180</t>
  </si>
  <si>
    <t>Kaniner som brukes i kjøtt- eller ullproduksjon</t>
  </si>
  <si>
    <t>P197</t>
  </si>
  <si>
    <t>Alpakka</t>
  </si>
  <si>
    <t>P440</t>
  </si>
  <si>
    <t>Geiter, voksne og kje, på utmarksbeite</t>
  </si>
  <si>
    <t>P481</t>
  </si>
  <si>
    <t>Alpakka på beite i minst 12/16 uker</t>
  </si>
  <si>
    <t>P721</t>
  </si>
  <si>
    <t>Okser av bevaringsverdig rase</t>
  </si>
  <si>
    <t>P725</t>
  </si>
  <si>
    <t>Unghester under 3 år av bevaringsverdig rase</t>
  </si>
  <si>
    <t>1601 Trondheim</t>
  </si>
  <si>
    <t>P168</t>
  </si>
  <si>
    <t>Avlsdyr av ender, kalkuner og gjess</t>
  </si>
  <si>
    <t>P175</t>
  </si>
  <si>
    <t>Livkyllinger, påsatt til verpehøns</t>
  </si>
  <si>
    <t>P176</t>
  </si>
  <si>
    <t>Slaktekyllinger</t>
  </si>
  <si>
    <t>P194</t>
  </si>
  <si>
    <t>Bifolk</t>
  </si>
  <si>
    <t>P213</t>
  </si>
  <si>
    <t>Andre grovfôrvekster til fôr</t>
  </si>
  <si>
    <t>P230</t>
  </si>
  <si>
    <t>Poteter</t>
  </si>
  <si>
    <t>P236</t>
  </si>
  <si>
    <t>Erter, bønner og andre belgvekster til modning</t>
  </si>
  <si>
    <t>P240</t>
  </si>
  <si>
    <t>Vårhvete</t>
  </si>
  <si>
    <t>P243</t>
  </si>
  <si>
    <t>Havre</t>
  </si>
  <si>
    <t>P247</t>
  </si>
  <si>
    <t>Høsthvete</t>
  </si>
  <si>
    <t>P264</t>
  </si>
  <si>
    <t>Grønnsaker på friland, inkl. matkålrot og urter</t>
  </si>
  <si>
    <t>P272</t>
  </si>
  <si>
    <t>Epler</t>
  </si>
  <si>
    <t>P274</t>
  </si>
  <si>
    <t>Plommer</t>
  </si>
  <si>
    <t>P280</t>
  </si>
  <si>
    <t>Jordbær</t>
  </si>
  <si>
    <t>P282</t>
  </si>
  <si>
    <t>Andre bærarter</t>
  </si>
  <si>
    <t>P290</t>
  </si>
  <si>
    <t>Brakka areal</t>
  </si>
  <si>
    <t>P294</t>
  </si>
  <si>
    <t>Areal i drift, men ikke berettiget produksjonstilskudd</t>
  </si>
  <si>
    <t>P802</t>
  </si>
  <si>
    <t>Økologiske ammekyr</t>
  </si>
  <si>
    <t>P841</t>
  </si>
  <si>
    <t>Økologiske verpehøner</t>
  </si>
  <si>
    <t>P855</t>
  </si>
  <si>
    <t>Korn til modning og krossing, økologisk samt 2. års karens</t>
  </si>
  <si>
    <t>P861</t>
  </si>
  <si>
    <t>Poteter, økologisk areal samt 2.års karens</t>
  </si>
  <si>
    <t>P863</t>
  </si>
  <si>
    <t>Frukt og bær, økologisk areal samt 2. års karens</t>
  </si>
  <si>
    <t>P864</t>
  </si>
  <si>
    <t>Grønnsaker, økologisk areal samt 2. års karens</t>
  </si>
  <si>
    <t>1612 Hemne</t>
  </si>
  <si>
    <t>P156</t>
  </si>
  <si>
    <t>Råner som er satt inn i avl</t>
  </si>
  <si>
    <t>1613 Snillfjord</t>
  </si>
  <si>
    <t>P192</t>
  </si>
  <si>
    <t>Esel</t>
  </si>
  <si>
    <t>P196</t>
  </si>
  <si>
    <t>Lama</t>
  </si>
  <si>
    <t>P480</t>
  </si>
  <si>
    <t>Lama på beite i minst 12/16 uker</t>
  </si>
  <si>
    <t>P875</t>
  </si>
  <si>
    <t>Grønngjødsling, økologisk areal</t>
  </si>
  <si>
    <t>1617 Hitra</t>
  </si>
  <si>
    <t>P178</t>
  </si>
  <si>
    <t>Hjort, 1 år og eldre</t>
  </si>
  <si>
    <t>P179</t>
  </si>
  <si>
    <t>Hjort, under 1 år</t>
  </si>
  <si>
    <t>1620 Frøya</t>
  </si>
  <si>
    <t>1621 Ørland</t>
  </si>
  <si>
    <t>P852</t>
  </si>
  <si>
    <t>Grønngjødsling, 2. års karens</t>
  </si>
  <si>
    <t>1622 Agdenes</t>
  </si>
  <si>
    <t>P239</t>
  </si>
  <si>
    <t>Korn til krossing</t>
  </si>
  <si>
    <t>1624 Rissa</t>
  </si>
  <si>
    <t>P237</t>
  </si>
  <si>
    <t>Oljevekster</t>
  </si>
  <si>
    <t>P238</t>
  </si>
  <si>
    <t>Rug og rughvete</t>
  </si>
  <si>
    <t>1627 Bjugn</t>
  </si>
  <si>
    <t>P159</t>
  </si>
  <si>
    <t>Ungråner bestemt for avl, levendevekt minst 50 kg eller eldre enn 15 uker</t>
  </si>
  <si>
    <t>1630 Åfjord</t>
  </si>
  <si>
    <t>P486</t>
  </si>
  <si>
    <t>Hjort på beite i minst 12/16 uker</t>
  </si>
  <si>
    <t>1632 Roan</t>
  </si>
  <si>
    <t>1633 Osen</t>
  </si>
  <si>
    <t>1634 Oppdal</t>
  </si>
  <si>
    <t>P235</t>
  </si>
  <si>
    <t>Engfrø og annen såfrøproduksjon</t>
  </si>
  <si>
    <t>1635 Rennebu</t>
  </si>
  <si>
    <t>P140</t>
  </si>
  <si>
    <t>Melkegeiter</t>
  </si>
  <si>
    <t>P810</t>
  </si>
  <si>
    <t>Økologiske melkegeiter</t>
  </si>
  <si>
    <t>1636 Meldal</t>
  </si>
  <si>
    <t>1638 Orkdal</t>
  </si>
  <si>
    <t>P285</t>
  </si>
  <si>
    <t>Planteskoleareal og blomsterdyrking på friland</t>
  </si>
  <si>
    <t>1640 Røros</t>
  </si>
  <si>
    <t>1644 Holtålen</t>
  </si>
  <si>
    <t>1648 Midtre Gauldal</t>
  </si>
  <si>
    <t>P830</t>
  </si>
  <si>
    <t>Økologiske avlsgriser</t>
  </si>
  <si>
    <t>1653 Melhus</t>
  </si>
  <si>
    <t>P231</t>
  </si>
  <si>
    <t>Annet korn og frø som er berettiget tilskudd</t>
  </si>
  <si>
    <t>1657 Skaun</t>
  </si>
  <si>
    <t>P283</t>
  </si>
  <si>
    <t>Andre fruktarter</t>
  </si>
  <si>
    <t>1662 Klæbu</t>
  </si>
  <si>
    <t>1663 Malvik</t>
  </si>
  <si>
    <t>1664 Selbu</t>
  </si>
  <si>
    <t>1665 Tydal</t>
  </si>
  <si>
    <t>1702 Steinkjer</t>
  </si>
  <si>
    <t>1703 Namsos</t>
  </si>
  <si>
    <t>1711 Meråker</t>
  </si>
  <si>
    <t>1714 Stjørdal</t>
  </si>
  <si>
    <t>1717 Frosta</t>
  </si>
  <si>
    <t>P271</t>
  </si>
  <si>
    <t>Moreller og kirsebær</t>
  </si>
  <si>
    <t>P273</t>
  </si>
  <si>
    <t>Pærer</t>
  </si>
  <si>
    <t>1718 Leksvik</t>
  </si>
  <si>
    <t>1719 Levanger</t>
  </si>
  <si>
    <t>1721 Verdal</t>
  </si>
  <si>
    <t>1724 Verran</t>
  </si>
  <si>
    <t>1725 Namdalseid</t>
  </si>
  <si>
    <t>1736 Snåase - Snåsa</t>
  </si>
  <si>
    <t>1738 Lierne</t>
  </si>
  <si>
    <t>1739 Raarvihke - Røyrvik</t>
  </si>
  <si>
    <t>1740 Namsskogan</t>
  </si>
  <si>
    <t>1742 Grong</t>
  </si>
  <si>
    <t>1743 Høylandet</t>
  </si>
  <si>
    <t>1744 Overhalla</t>
  </si>
  <si>
    <t>P724</t>
  </si>
  <si>
    <t>Ammegeiter av bevaringsverdig rase</t>
  </si>
  <si>
    <t>1748 Fosnes</t>
  </si>
  <si>
    <t>1749 Flatanger</t>
  </si>
  <si>
    <t>1750 Vikna</t>
  </si>
  <si>
    <t>1751 Nærøy</t>
  </si>
  <si>
    <t>1755 Leka</t>
  </si>
  <si>
    <t>1756 Inderøy</t>
  </si>
  <si>
    <t>Trondheim (5001)</t>
  </si>
  <si>
    <t>--Herav ammekyr av minst 50 % av definerte raser (se jordbruksavtale)</t>
  </si>
  <si>
    <t>P144</t>
  </si>
  <si>
    <t>Bukker og ungdyr, medregnet kje</t>
  </si>
  <si>
    <t>P882</t>
  </si>
  <si>
    <t>Annet areal i 1. års karens</t>
  </si>
  <si>
    <t>Steinkjer (5004)</t>
  </si>
  <si>
    <t>Namsos (5005)</t>
  </si>
  <si>
    <t>Hemne (5011)</t>
  </si>
  <si>
    <t>Snillfjord (5012)</t>
  </si>
  <si>
    <t>Hitra (5013)</t>
  </si>
  <si>
    <t>Frøya (5014)</t>
  </si>
  <si>
    <t>P880</t>
  </si>
  <si>
    <t>Innmarksbeite i 1. års karens</t>
  </si>
  <si>
    <t>P881</t>
  </si>
  <si>
    <t>Grovfôrareal (unntatt innmarksbeite) i 1. års karens</t>
  </si>
  <si>
    <t>Ørland (5015)</t>
  </si>
  <si>
    <t>Agdenes (5016)</t>
  </si>
  <si>
    <t>Bjugn (5017)</t>
  </si>
  <si>
    <t>Åfjord (5018)</t>
  </si>
  <si>
    <t>Roan (5019)</t>
  </si>
  <si>
    <t>Osen (5020)</t>
  </si>
  <si>
    <t>Oppdal (5021)</t>
  </si>
  <si>
    <t>Rennebu (5022)</t>
  </si>
  <si>
    <t>Meldal (5023)</t>
  </si>
  <si>
    <t>Orkdal (5024)</t>
  </si>
  <si>
    <t>Røros (5025)</t>
  </si>
  <si>
    <t>Holtålen (5026)</t>
  </si>
  <si>
    <t>Midtre Gauldal (5027)</t>
  </si>
  <si>
    <t>Melhus (5028)</t>
  </si>
  <si>
    <t>P245</t>
  </si>
  <si>
    <t>Erter og bønner til konservesindustri (høstet før modning)</t>
  </si>
  <si>
    <t>Skaun (5029)</t>
  </si>
  <si>
    <t>Klæbu (5030)</t>
  </si>
  <si>
    <t>Malvik (5031)</t>
  </si>
  <si>
    <t>Selbu (5032)</t>
  </si>
  <si>
    <t>Tydal (5033)</t>
  </si>
  <si>
    <t>Meråker (5034)</t>
  </si>
  <si>
    <t>Stjørdal (5035)</t>
  </si>
  <si>
    <t>Frosta (5036)</t>
  </si>
  <si>
    <t>Levanger (5037)</t>
  </si>
  <si>
    <t>Verdal (5038)</t>
  </si>
  <si>
    <t>Verran (5039)</t>
  </si>
  <si>
    <t>Namdalseid (5040)</t>
  </si>
  <si>
    <t>Snåase - Snåsa (5041)</t>
  </si>
  <si>
    <t>Lierne (5042)</t>
  </si>
  <si>
    <t>Raarvihke - Røyrvik (5043)</t>
  </si>
  <si>
    <t>Namsskogan (5044)</t>
  </si>
  <si>
    <t>Grong (5045)</t>
  </si>
  <si>
    <t>Høylandet (5046)</t>
  </si>
  <si>
    <t>Overhalla (5047)</t>
  </si>
  <si>
    <t>Fosnes (5048)</t>
  </si>
  <si>
    <t>Flatanger (5049)</t>
  </si>
  <si>
    <t>Vikna (5050)</t>
  </si>
  <si>
    <t>Nærøy (5051)</t>
  </si>
  <si>
    <t>Leka (5052)</t>
  </si>
  <si>
    <t>Inderøy (5053)</t>
  </si>
  <si>
    <t>Indre Fosen (5054)</t>
  </si>
  <si>
    <t>P161</t>
  </si>
  <si>
    <t>Verpehøner for konsumeggproduksjon, 20 uker og eldre</t>
  </si>
  <si>
    <t>P876</t>
  </si>
  <si>
    <t>Areal brakket for å bekjempe ugress</t>
  </si>
  <si>
    <t>P831</t>
  </si>
  <si>
    <t>Økologiske slaktegriser, slaktet i søknadsåret</t>
  </si>
  <si>
    <t>Rindal (5061)</t>
  </si>
  <si>
    <t>Lam, født i år,  på beite i minst 12/16 uker</t>
  </si>
  <si>
    <t>Heim (5055)</t>
  </si>
  <si>
    <t>Hitra (5056)</t>
  </si>
  <si>
    <t>Namsos (5007)</t>
  </si>
  <si>
    <t>Nærøysund (5060)</t>
  </si>
  <si>
    <t>Orkland (5059)</t>
  </si>
  <si>
    <t>Snåase-Snåsa (5041)</t>
  </si>
  <si>
    <t>Steinkjer (5006)</t>
  </si>
  <si>
    <t>Ørland (5057)</t>
  </si>
  <si>
    <t>Åfjord (5058)</t>
  </si>
  <si>
    <t>Slaktegriser, levendevekt minst 20 kg, antall på telledato. Griser påsatt til avlsdyr, levendevekt 20-50 kg</t>
  </si>
  <si>
    <t>P142</t>
  </si>
  <si>
    <t>Ammegeiter</t>
  </si>
  <si>
    <t>P145</t>
  </si>
  <si>
    <t>Søyer, født i fjor eller tidligere</t>
  </si>
  <si>
    <t>P146</t>
  </si>
  <si>
    <t>Værer, født i fjor eller tidligere</t>
  </si>
  <si>
    <t>P821</t>
  </si>
  <si>
    <t>Økologiske sauer født i fjor eller tidligere</t>
  </si>
  <si>
    <t>P811</t>
  </si>
  <si>
    <t>Økologiske ammegeiter</t>
  </si>
  <si>
    <t>hester</t>
  </si>
  <si>
    <t>storfe</t>
  </si>
  <si>
    <t>øvrig storfe</t>
  </si>
  <si>
    <t>melkekyr</t>
  </si>
  <si>
    <t>ammekyr</t>
  </si>
  <si>
    <t>sauer</t>
  </si>
  <si>
    <t>geiter</t>
  </si>
  <si>
    <t>melkegeiter</t>
  </si>
  <si>
    <t>ammegeiter</t>
  </si>
  <si>
    <t>annen geit</t>
  </si>
  <si>
    <t>søyer</t>
  </si>
  <si>
    <t>værer</t>
  </si>
  <si>
    <t>griser</t>
  </si>
  <si>
    <t>smågriser</t>
  </si>
  <si>
    <t>avlspurker</t>
  </si>
  <si>
    <t>råner</t>
  </si>
  <si>
    <t>ungpurker</t>
  </si>
  <si>
    <t>ungråner</t>
  </si>
  <si>
    <t>fjørfe</t>
  </si>
  <si>
    <t>verpehøner</t>
  </si>
  <si>
    <t>kalkun, and, gås for slakt</t>
  </si>
  <si>
    <t>livkyllinger</t>
  </si>
  <si>
    <t>slaktekyllinger</t>
  </si>
  <si>
    <t>andre husdyr</t>
  </si>
  <si>
    <t>hjort</t>
  </si>
  <si>
    <t>unghjort</t>
  </si>
  <si>
    <t>kaniner</t>
  </si>
  <si>
    <t>esel</t>
  </si>
  <si>
    <t>bifolk</t>
  </si>
  <si>
    <t>lama</t>
  </si>
  <si>
    <t>alpakka</t>
  </si>
  <si>
    <t>grovfôr</t>
  </si>
  <si>
    <t>fulldyrka eng</t>
  </si>
  <si>
    <t>overflatedyrka eng</t>
  </si>
  <si>
    <t>innmarksbeite</t>
  </si>
  <si>
    <t>andre grovfôrvekster</t>
  </si>
  <si>
    <t>annet areal</t>
  </si>
  <si>
    <t>grønngjødsling</t>
  </si>
  <si>
    <t>grønnsaker og potet</t>
  </si>
  <si>
    <t>poteter</t>
  </si>
  <si>
    <t>korn</t>
  </si>
  <si>
    <t>annet korn</t>
  </si>
  <si>
    <t>belgvekster til modning</t>
  </si>
  <si>
    <t>oljevekster</t>
  </si>
  <si>
    <t>rug og rughvete</t>
  </si>
  <si>
    <t>korn til krossing</t>
  </si>
  <si>
    <t>vårhvete</t>
  </si>
  <si>
    <t>bygg</t>
  </si>
  <si>
    <t>havre</t>
  </si>
  <si>
    <t>belgvekster konserv</t>
  </si>
  <si>
    <t>høsthvete</t>
  </si>
  <si>
    <t>grønnsaker</t>
  </si>
  <si>
    <t>frukt og bær</t>
  </si>
  <si>
    <t>moreller og kirsebær</t>
  </si>
  <si>
    <t>epler</t>
  </si>
  <si>
    <t>pærer</t>
  </si>
  <si>
    <t>plommer</t>
  </si>
  <si>
    <t>jordbær</t>
  </si>
  <si>
    <t>andre bærarter</t>
  </si>
  <si>
    <t>andre fruktarter</t>
  </si>
  <si>
    <t>blomster friland</t>
  </si>
  <si>
    <t>brakkareal</t>
  </si>
  <si>
    <t>fulldyrka ikke drift</t>
  </si>
  <si>
    <t>beite ikke drift</t>
  </si>
  <si>
    <t>areal ikke prod.tilsk</t>
  </si>
  <si>
    <t>økologisk</t>
  </si>
  <si>
    <t>Kom_koble</t>
  </si>
  <si>
    <t>knr_kom</t>
  </si>
  <si>
    <t>kommune</t>
  </si>
  <si>
    <t>Region</t>
  </si>
  <si>
    <t>Jordbruksområde</t>
  </si>
  <si>
    <t>Region2</t>
  </si>
  <si>
    <t>Region 3</t>
  </si>
  <si>
    <t>5061 Rindal</t>
  </si>
  <si>
    <t>Rindal</t>
  </si>
  <si>
    <t>Orkdalsregionen</t>
  </si>
  <si>
    <t>a</t>
  </si>
  <si>
    <t>b</t>
  </si>
  <si>
    <t>5055 Heim</t>
  </si>
  <si>
    <t>Heim</t>
  </si>
  <si>
    <t>kystbygdene</t>
  </si>
  <si>
    <t>5001 Trondheim</t>
  </si>
  <si>
    <t>Trondheim</t>
  </si>
  <si>
    <t>Trøndelag Sør</t>
  </si>
  <si>
    <t>5059 Orkland</t>
  </si>
  <si>
    <t>Orkland</t>
  </si>
  <si>
    <t>5056 Hitra</t>
  </si>
  <si>
    <t>Hitra</t>
  </si>
  <si>
    <t>5014 Frøya</t>
  </si>
  <si>
    <t>Frøya</t>
  </si>
  <si>
    <t>5057 Ørland</t>
  </si>
  <si>
    <t>Ørland</t>
  </si>
  <si>
    <t>Fosen</t>
  </si>
  <si>
    <t>5054 Indre Fosen</t>
  </si>
  <si>
    <t>Indre Fosen</t>
  </si>
  <si>
    <t>5058 Åfjord</t>
  </si>
  <si>
    <t>Åfjord</t>
  </si>
  <si>
    <t>5020 Osen</t>
  </si>
  <si>
    <t>Osen</t>
  </si>
  <si>
    <t>5021 Oppdal</t>
  </si>
  <si>
    <t>Oppdal</t>
  </si>
  <si>
    <t>fjellbygdene</t>
  </si>
  <si>
    <t>5022 Rennebu</t>
  </si>
  <si>
    <t>Rennebu</t>
  </si>
  <si>
    <t>5025 Røros</t>
  </si>
  <si>
    <t>Røros</t>
  </si>
  <si>
    <t>5026 Holtålen</t>
  </si>
  <si>
    <t>Holtålen</t>
  </si>
  <si>
    <t>5027 Midtre Gauldal</t>
  </si>
  <si>
    <t>Midtre Gauldal</t>
  </si>
  <si>
    <t>5028 Melhus</t>
  </si>
  <si>
    <t>Melhus</t>
  </si>
  <si>
    <t>5029 Skaun</t>
  </si>
  <si>
    <t>Skaun</t>
  </si>
  <si>
    <t>5031 Malvik</t>
  </si>
  <si>
    <t>Malvik</t>
  </si>
  <si>
    <t>Værnesregionen</t>
  </si>
  <si>
    <t>5032 Selbu</t>
  </si>
  <si>
    <t>Selbu</t>
  </si>
  <si>
    <t>5033 Tydal</t>
  </si>
  <si>
    <t>Tydal</t>
  </si>
  <si>
    <t>5006 Steinkjer</t>
  </si>
  <si>
    <t>Steinkjer</t>
  </si>
  <si>
    <t>Inn-Trøndelag</t>
  </si>
  <si>
    <t>5007 Namsos</t>
  </si>
  <si>
    <t>Namsos</t>
  </si>
  <si>
    <t>Namdal</t>
  </si>
  <si>
    <t>5034 Meråker</t>
  </si>
  <si>
    <t>Meråker</t>
  </si>
  <si>
    <t>5035 Stjørdal</t>
  </si>
  <si>
    <t>Stjørdal</t>
  </si>
  <si>
    <t>5036 Frosta</t>
  </si>
  <si>
    <t>Frosta</t>
  </si>
  <si>
    <t>5037 Levanger</t>
  </si>
  <si>
    <t>Levanger</t>
  </si>
  <si>
    <t>5038 Verdal</t>
  </si>
  <si>
    <t>Verdal</t>
  </si>
  <si>
    <t>5041 Snåsa</t>
  </si>
  <si>
    <t>Snåsa</t>
  </si>
  <si>
    <t>5042 Lierne</t>
  </si>
  <si>
    <t>Lierne</t>
  </si>
  <si>
    <t>5043 Røyrvik</t>
  </si>
  <si>
    <t>Røyrvik</t>
  </si>
  <si>
    <t>5044 Namsskogan</t>
  </si>
  <si>
    <t>Namsskogan</t>
  </si>
  <si>
    <t>5045 Grong</t>
  </si>
  <si>
    <t>Grong</t>
  </si>
  <si>
    <t>5046 Høylandet</t>
  </si>
  <si>
    <t>Høylandet</t>
  </si>
  <si>
    <t>5047 Overhalla</t>
  </si>
  <si>
    <t>Overhalla</t>
  </si>
  <si>
    <t>5049 Flatanger</t>
  </si>
  <si>
    <t>Flatanger</t>
  </si>
  <si>
    <t>5060 Nærøysund</t>
  </si>
  <si>
    <t>Nærøysund</t>
  </si>
  <si>
    <t>5052 Leka</t>
  </si>
  <si>
    <t>Leka</t>
  </si>
  <si>
    <t>5053 Inderøy</t>
  </si>
  <si>
    <t>Inderøy</t>
  </si>
  <si>
    <t>Halsa (1571)</t>
  </si>
  <si>
    <t>Rindal (1567)</t>
  </si>
  <si>
    <t>grovfôrsalg</t>
  </si>
  <si>
    <t>basis</t>
  </si>
  <si>
    <t>annet</t>
  </si>
  <si>
    <t>hest i pensjon</t>
  </si>
  <si>
    <t>utmarksbeite</t>
  </si>
  <si>
    <t>høy</t>
  </si>
  <si>
    <t>surfôr</t>
  </si>
  <si>
    <t>høyensilasje</t>
  </si>
  <si>
    <t>beite 12/16 uker</t>
  </si>
  <si>
    <t>kyr</t>
  </si>
  <si>
    <t>okser</t>
  </si>
  <si>
    <t>unghester</t>
  </si>
  <si>
    <t>lam</t>
  </si>
  <si>
    <t xml:space="preserve">lam </t>
  </si>
  <si>
    <t>geiter og kje</t>
  </si>
  <si>
    <t>kalkun, and, gås for avl</t>
  </si>
  <si>
    <t>ammekyr 50 % kjøttfe</t>
  </si>
  <si>
    <t>potet, grønt frukt og bær</t>
  </si>
  <si>
    <t>såfrø</t>
  </si>
  <si>
    <t>Hester i pensjon</t>
  </si>
  <si>
    <t>Basis</t>
  </si>
  <si>
    <t>Hovedgruppe</t>
  </si>
  <si>
    <t>Undergrupper</t>
  </si>
  <si>
    <t>Gruppe 2</t>
  </si>
  <si>
    <t>Gruppe 3</t>
  </si>
  <si>
    <t>gr3</t>
  </si>
  <si>
    <t>bevaringsverdige raser</t>
  </si>
  <si>
    <t>dalbygdene</t>
  </si>
  <si>
    <t>Flatbygder</t>
  </si>
  <si>
    <t>Andre bygder</t>
  </si>
  <si>
    <t>Kystbygder</t>
  </si>
  <si>
    <t>Indre bygder</t>
  </si>
  <si>
    <t>Fjellbygder</t>
  </si>
  <si>
    <t>Agdenes</t>
  </si>
  <si>
    <t>Hemne</t>
  </si>
  <si>
    <t>Bjugn</t>
  </si>
  <si>
    <t>Snillfjord</t>
  </si>
  <si>
    <t>Klæbu</t>
  </si>
  <si>
    <t>Fosnes</t>
  </si>
  <si>
    <t>Leksvik</t>
  </si>
  <si>
    <t>Rissa (Indre Fosen)</t>
  </si>
  <si>
    <t>Orkdal</t>
  </si>
  <si>
    <t>Meldal</t>
  </si>
  <si>
    <t>Namskogan</t>
  </si>
  <si>
    <t>Roan</t>
  </si>
  <si>
    <t>Mosvik</t>
  </si>
  <si>
    <t>Nærøy</t>
  </si>
  <si>
    <t>Namdalseid</t>
  </si>
  <si>
    <t>Rissa</t>
  </si>
  <si>
    <t>Vikna</t>
  </si>
  <si>
    <t>Verran</t>
  </si>
  <si>
    <t>Innseling Nibio</t>
  </si>
  <si>
    <t>For melk</t>
  </si>
  <si>
    <t>Flesteparten</t>
  </si>
  <si>
    <t>Ant_enheter</t>
  </si>
  <si>
    <t>Kolonneetiketter</t>
  </si>
  <si>
    <t>Totalsum</t>
  </si>
  <si>
    <t>Radetiketter</t>
  </si>
  <si>
    <t>Ant_foretak</t>
  </si>
  <si>
    <t>All</t>
  </si>
  <si>
    <t>flatbygdene</t>
  </si>
  <si>
    <t>slaktegris</t>
  </si>
  <si>
    <t>alle plante-/dyreslag</t>
  </si>
  <si>
    <t>presentasjon</t>
  </si>
  <si>
    <t>Søknadsår</t>
  </si>
  <si>
    <t>produksjon</t>
  </si>
  <si>
    <t>husdyrslag</t>
  </si>
  <si>
    <t>plantekulturer</t>
  </si>
  <si>
    <t>beitedyr</t>
  </si>
  <si>
    <t>økologisk produksjon</t>
  </si>
  <si>
    <t>dyr på beite</t>
  </si>
  <si>
    <t>produksjoner</t>
  </si>
  <si>
    <t>endr. 2021 - 2022</t>
  </si>
  <si>
    <t>husdyrslag beite 12/16 uker</t>
  </si>
  <si>
    <t>husdyrslag utmarksbeite</t>
  </si>
  <si>
    <t>2022</t>
  </si>
  <si>
    <t>bevarings-verdige raser</t>
  </si>
  <si>
    <t>(Flere elementer)</t>
  </si>
  <si>
    <t>sauer og geiter</t>
  </si>
  <si>
    <t>unggris</t>
  </si>
  <si>
    <t>øko. slaktegriser</t>
  </si>
  <si>
    <t>øko. verpehøner</t>
  </si>
  <si>
    <t>øko. melkekyr</t>
  </si>
  <si>
    <t>øko. ammekyr</t>
  </si>
  <si>
    <t>øko. øvrig storfe</t>
  </si>
  <si>
    <t>øko. melkegeiter</t>
  </si>
  <si>
    <t>øko. ammegeiter</t>
  </si>
  <si>
    <t>øko. sauer</t>
  </si>
  <si>
    <t>øko. avlsgriser</t>
  </si>
  <si>
    <t>øko. grovfôrareal</t>
  </si>
  <si>
    <t>øko. grovfôrar. 1. år kar.</t>
  </si>
  <si>
    <t>øko. ann. ar. 1. år kar</t>
  </si>
  <si>
    <t>øko. innmarksbeite</t>
  </si>
  <si>
    <t>øko. innmbeit 1. kar</t>
  </si>
  <si>
    <t>øko. korn</t>
  </si>
  <si>
    <t>øko. frukt og bær</t>
  </si>
  <si>
    <t>øko. grønnsaker</t>
  </si>
  <si>
    <t>øko. poteter</t>
  </si>
  <si>
    <t>øko. brakkareal</t>
  </si>
  <si>
    <t>øko. grønngjødsling</t>
  </si>
  <si>
    <t>øko. grovfôr 1. år kar.</t>
  </si>
  <si>
    <t>øko. an. ar. 1. år kar</t>
  </si>
  <si>
    <t>endr 
2017 - 2022</t>
  </si>
  <si>
    <t xml:space="preserve">Kilde: Landbruksdirektoratet </t>
  </si>
  <si>
    <t>vekst</t>
  </si>
  <si>
    <t xml:space="preserve"> </t>
  </si>
  <si>
    <t>Endr-
2017 -2022</t>
  </si>
  <si>
    <t>Endr-
 2017 -2022</t>
  </si>
  <si>
    <t>Kilde: Landbruksdirektoratet</t>
  </si>
  <si>
    <t>høy (kg)</t>
  </si>
  <si>
    <t>høyensilasje (kg)</t>
  </si>
  <si>
    <t>surfôr (kg)</t>
  </si>
  <si>
    <t>flere år</t>
  </si>
  <si>
    <t>perioden 2017 -2022</t>
  </si>
  <si>
    <t>Obs !!</t>
  </si>
  <si>
    <t>Obs! Valg av flere år her gir misvisende tall</t>
  </si>
  <si>
    <t>Obs! Valg av flere år gir her misvisende tall</t>
  </si>
  <si>
    <t>Obs! Valg av flere år gir misvisende tall</t>
  </si>
  <si>
    <t>antall dyr</t>
  </si>
  <si>
    <t>antall foretak</t>
  </si>
  <si>
    <t>Obs! Valg av flere år gir misvisende verdier</t>
  </si>
  <si>
    <t>ant. foretak</t>
  </si>
  <si>
    <t>ant. dekar</t>
  </si>
  <si>
    <t>ant. dyr</t>
  </si>
  <si>
    <t>Obs! Ved valg av flere dyreslag blir antall foretak misvisende</t>
  </si>
  <si>
    <t>Obs! Ved valg av flere planteslag blit antall foretak misvisende</t>
  </si>
  <si>
    <t xml:space="preserve">øko.innmarksbeite </t>
  </si>
  <si>
    <t xml:space="preserve">øko. grønngjødsling  </t>
  </si>
  <si>
    <t>øko. innm.,beite 1. år kar.</t>
  </si>
  <si>
    <t>øko. ann areal 1. år karens</t>
  </si>
  <si>
    <t>øko.innmarksbeite</t>
  </si>
  <si>
    <t>avlsgriser</t>
  </si>
  <si>
    <t>slaktegriser</t>
  </si>
  <si>
    <t>grovfôrareal</t>
  </si>
  <si>
    <t xml:space="preserve">innmarksbeite </t>
  </si>
  <si>
    <t xml:space="preserve">grønngjødsling  </t>
  </si>
  <si>
    <t>innmarksbeite 1. års karens</t>
  </si>
  <si>
    <t>grovfôrareal 1. års karens</t>
  </si>
  <si>
    <t>annet 1. års karens</t>
  </si>
  <si>
    <t>Obs! Valg av flere produksjoner gir misvisende tall</t>
  </si>
  <si>
    <t>antall daa/stk</t>
  </si>
  <si>
    <t>Sum salg</t>
  </si>
  <si>
    <t>antall kg</t>
  </si>
  <si>
    <t>Obs! Velg av flere år gir misvisende tall</t>
  </si>
  <si>
    <t>Slicer - trykknappene i Excel</t>
  </si>
  <si>
    <t>Et trykk på tasten skifter år, fylke eller kommune</t>
  </si>
  <si>
    <t>Hvis tabellene ikke følger med; trykk to ganger på knappene</t>
  </si>
  <si>
    <t>Utarbeidet for:</t>
  </si>
  <si>
    <t>Statsforvalteren i Trøndelag</t>
  </si>
  <si>
    <t>Landbruksavdelingen</t>
  </si>
  <si>
    <t>7734 Steinkjer</t>
  </si>
  <si>
    <t>Kontakt:</t>
  </si>
  <si>
    <t>Anstein Lyngstad</t>
  </si>
  <si>
    <t>tlf 74 16 81 81</t>
  </si>
  <si>
    <t>jsandberg@vivaldi.net</t>
  </si>
  <si>
    <t xml:space="preserve">Oppsettet er utarbeidet av Johan Sandberg  tlf 99 26 17 60 e-post: </t>
  </si>
  <si>
    <t xml:space="preserve">e-post: </t>
  </si>
  <si>
    <t xml:space="preserve">Merk: </t>
  </si>
  <si>
    <t>Om talla</t>
  </si>
  <si>
    <t>Kilde:</t>
  </si>
  <si>
    <t>Landbruksdirektoratet</t>
  </si>
  <si>
    <t>Register for søknad om produskjonstilskudd til jordbruksforetak, søknadsomgang 2 aktuelt år, omsøkte verdier</t>
  </si>
  <si>
    <t>fmtlaly@statsforvaleren.no</t>
  </si>
  <si>
    <r>
      <t xml:space="preserve">Bruk av </t>
    </r>
    <r>
      <rPr>
        <i/>
        <sz val="12"/>
        <color theme="5"/>
        <rFont val="Arial Nova"/>
        <family val="2"/>
      </rPr>
      <t>Ctrl</t>
    </r>
    <r>
      <rPr>
        <i/>
        <sz val="12"/>
        <color rgb="FF000000"/>
        <rFont val="Arial Nova"/>
        <family val="2"/>
      </rPr>
      <t>-</t>
    </r>
    <r>
      <rPr>
        <sz val="12"/>
        <color rgb="FF000000"/>
        <rFont val="Calibri"/>
        <family val="2"/>
        <scheme val="minor"/>
      </rPr>
      <t>tasten muliggjør ogsås flere valg</t>
    </r>
  </si>
  <si>
    <r>
      <t>Knappen med rødt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8"/>
        <color rgb="FFFF0000"/>
        <rFont val="Calibri"/>
        <family val="2"/>
        <scheme val="minor"/>
      </rPr>
      <t xml:space="preserve">x </t>
    </r>
    <r>
      <rPr>
        <sz val="12"/>
        <color rgb="FF000000"/>
        <rFont val="Calibri"/>
        <family val="2"/>
        <scheme val="minor"/>
      </rPr>
      <t>fjerner alle filtre, en får da alle verdiene</t>
    </r>
  </si>
  <si>
    <r>
      <t xml:space="preserve">Knappen med </t>
    </r>
    <r>
      <rPr>
        <b/>
        <sz val="16"/>
        <color theme="5"/>
        <rFont val="Calibri"/>
        <family val="2"/>
        <scheme val="minor"/>
      </rPr>
      <t>√</t>
    </r>
    <r>
      <rPr>
        <sz val="16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låser hvert trykk - fungerer som en av/på knapp</t>
    </r>
  </si>
  <si>
    <t>Snillfjord kommune ble delt i tre 2019/2020 og ble en del av Orkland, Heim og Hitra. Fram til 2019 er talla for Snillfjord lagt inn i talla for Orkland. Dette gir ikke et helt korrekt bilde av utviklinga. Slår en sammen de tre kommunene Orkland, Heim og Hitra blir talla riktige for 2017, 2018 og 2019-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</si>
</sst>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#,##0_ ;[Red]\-#,##0\ "/>
    <numFmt numFmtId="165" formatCode="0_ ;[Red]\-0\ "/>
    <numFmt numFmtId="166" formatCode="_-* #,##0_-;\-* #,##0_-;_-* &quot;-&quot;??_-;_-@_-"/>
  </numFmts>
  <fonts count="4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6.5"/>
      <color theme="2" tint="-0.74999237037263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theme="3" tint="0.59999389629810485"/>
      <name val="Calibri"/>
      <family val="2"/>
      <scheme val="minor"/>
    </font>
    <font>
      <sz val="6.5"/>
      <color theme="3" tint="0.5999938962981048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2"/>
      <color rgb="FF000000"/>
      <name val="Arial Nova"/>
      <family val="2"/>
    </font>
    <font>
      <b/>
      <i/>
      <sz val="12"/>
      <color theme="1"/>
      <name val="Calibri"/>
      <family val="2"/>
      <scheme val="minor"/>
    </font>
    <font>
      <sz val="9"/>
      <color theme="2" tint="-0.749992370372631"/>
      <name val="Calibri"/>
      <family val="2"/>
      <scheme val="minor"/>
    </font>
    <font>
      <i/>
      <sz val="12"/>
      <color theme="5"/>
      <name val="Arial Nova"/>
      <family val="2"/>
    </font>
    <font>
      <sz val="16"/>
      <color rgb="FF00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F4E4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0691854609822"/>
      </top>
      <bottom style="thin">
        <color theme="0" tint="-0.1499374370555742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27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3" xfId="0" applyBorder="1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166" fontId="0" fillId="0" borderId="0" xfId="1" applyNumberFormat="1" applyFont="1" applyFill="1"/>
    <xf numFmtId="165" fontId="0" fillId="0" borderId="0" xfId="0" applyNumberFormat="1"/>
    <xf numFmtId="0" fontId="0" fillId="0" borderId="4" xfId="0" applyBorder="1"/>
    <xf numFmtId="166" fontId="0" fillId="0" borderId="4" xfId="1" applyNumberFormat="1" applyFont="1" applyFill="1" applyBorder="1"/>
    <xf numFmtId="165" fontId="0" fillId="0" borderId="4" xfId="0" applyNumberFormat="1" applyBorder="1"/>
    <xf numFmtId="166" fontId="0" fillId="0" borderId="0" xfId="1" applyNumberFormat="1" applyFont="1" applyFill="1" applyBorder="1"/>
    <xf numFmtId="0" fontId="0" fillId="0" borderId="5" xfId="0" applyBorder="1"/>
    <xf numFmtId="166" fontId="0" fillId="0" borderId="5" xfId="1" applyNumberFormat="1" applyFont="1" applyFill="1" applyBorder="1"/>
    <xf numFmtId="165" fontId="0" fillId="0" borderId="5" xfId="0" applyNumberFormat="1" applyBorder="1"/>
    <xf numFmtId="0" fontId="7" fillId="3" borderId="0" xfId="0" applyFont="1" applyFill="1"/>
    <xf numFmtId="0" fontId="8" fillId="3" borderId="0" xfId="0" applyFont="1" applyFill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9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0" fillId="3" borderId="3" xfId="0" applyFill="1" applyBorder="1"/>
    <xf numFmtId="0" fontId="0" fillId="3" borderId="1" xfId="0" applyFill="1" applyBorder="1"/>
    <xf numFmtId="0" fontId="13" fillId="3" borderId="0" xfId="0" applyFont="1" applyFill="1"/>
    <xf numFmtId="0" fontId="2" fillId="3" borderId="3" xfId="0" applyFont="1" applyFill="1" applyBorder="1"/>
    <xf numFmtId="0" fontId="9" fillId="3" borderId="3" xfId="0" applyFont="1" applyFill="1" applyBorder="1"/>
    <xf numFmtId="0" fontId="3" fillId="3" borderId="3" xfId="0" applyFont="1" applyFill="1" applyBorder="1"/>
    <xf numFmtId="3" fontId="0" fillId="0" borderId="4" xfId="0" applyNumberFormat="1" applyBorder="1"/>
    <xf numFmtId="164" fontId="0" fillId="0" borderId="4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3" fontId="2" fillId="0" borderId="4" xfId="0" applyNumberFormat="1" applyFont="1" applyBorder="1"/>
    <xf numFmtId="164" fontId="2" fillId="0" borderId="4" xfId="0" applyNumberFormat="1" applyFont="1" applyBorder="1"/>
    <xf numFmtId="3" fontId="2" fillId="0" borderId="0" xfId="0" applyNumberFormat="1" applyFont="1"/>
    <xf numFmtId="164" fontId="2" fillId="0" borderId="0" xfId="0" applyNumberFormat="1" applyFont="1"/>
    <xf numFmtId="3" fontId="2" fillId="0" borderId="5" xfId="0" applyNumberFormat="1" applyFont="1" applyBorder="1"/>
    <xf numFmtId="164" fontId="2" fillId="0" borderId="5" xfId="0" applyNumberFormat="1" applyFont="1" applyBorder="1"/>
    <xf numFmtId="0" fontId="0" fillId="0" borderId="6" xfId="0" applyBorder="1"/>
    <xf numFmtId="3" fontId="0" fillId="0" borderId="6" xfId="0" applyNumberFormat="1" applyBorder="1"/>
    <xf numFmtId="164" fontId="0" fillId="0" borderId="6" xfId="0" applyNumberFormat="1" applyBorder="1"/>
    <xf numFmtId="0" fontId="0" fillId="3" borderId="2" xfId="0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14" fillId="0" borderId="0" xfId="0" pivotButton="1" applyFont="1"/>
    <xf numFmtId="0" fontId="14" fillId="0" borderId="0" xfId="0" applyFont="1"/>
    <xf numFmtId="3" fontId="14" fillId="0" borderId="0" xfId="0" applyNumberFormat="1" applyFont="1"/>
    <xf numFmtId="164" fontId="14" fillId="0" borderId="0" xfId="0" applyNumberFormat="1" applyFont="1"/>
    <xf numFmtId="0" fontId="0" fillId="2" borderId="0" xfId="0" applyFill="1" applyAlignment="1">
      <alignment horizontal="left"/>
    </xf>
    <xf numFmtId="166" fontId="0" fillId="2" borderId="0" xfId="1" applyNumberFormat="1" applyFont="1" applyFill="1" applyAlignment="1">
      <alignment horizontal="right"/>
    </xf>
    <xf numFmtId="166" fontId="0" fillId="0" borderId="0" xfId="1" applyNumberFormat="1" applyFont="1" applyAlignment="1">
      <alignment horizontal="right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0" xfId="0" pivotButton="1" applyAlignment="1">
      <alignment wrapText="1"/>
    </xf>
    <xf numFmtId="0" fontId="2" fillId="0" borderId="0" xfId="0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166" fontId="0" fillId="0" borderId="9" xfId="1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13" fillId="4" borderId="0" xfId="0" applyFont="1" applyFill="1"/>
    <xf numFmtId="166" fontId="2" fillId="0" borderId="0" xfId="1" applyNumberFormat="1" applyFont="1" applyFill="1" applyAlignment="1">
      <alignment vertical="center"/>
    </xf>
    <xf numFmtId="166" fontId="2" fillId="0" borderId="9" xfId="1" applyNumberFormat="1" applyFont="1" applyFill="1" applyBorder="1" applyAlignment="1">
      <alignment vertical="center"/>
    </xf>
    <xf numFmtId="0" fontId="13" fillId="0" borderId="0" xfId="0" applyFont="1"/>
    <xf numFmtId="0" fontId="0" fillId="5" borderId="0" xfId="0" applyFill="1"/>
    <xf numFmtId="0" fontId="0" fillId="6" borderId="0" xfId="0" applyFill="1"/>
    <xf numFmtId="0" fontId="14" fillId="6" borderId="0" xfId="0" applyFont="1" applyFill="1"/>
    <xf numFmtId="0" fontId="0" fillId="6" borderId="0" xfId="0" applyFill="1" applyAlignment="1">
      <alignment vertical="center"/>
    </xf>
    <xf numFmtId="0" fontId="15" fillId="0" borderId="0" xfId="0" applyFont="1" applyAlignment="1">
      <alignment vertical="center"/>
    </xf>
    <xf numFmtId="0" fontId="15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4" fillId="6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2" fillId="6" borderId="0" xfId="0" applyFont="1" applyFill="1"/>
    <xf numFmtId="0" fontId="15" fillId="0" borderId="21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9" xfId="0" applyFont="1" applyBorder="1" applyAlignment="1">
      <alignment vertical="center"/>
    </xf>
    <xf numFmtId="0" fontId="0" fillId="0" borderId="9" xfId="0" applyBorder="1"/>
    <xf numFmtId="0" fontId="11" fillId="0" borderId="26" xfId="0" applyFont="1" applyBorder="1"/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ill="1"/>
    <xf numFmtId="0" fontId="11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 wrapText="1"/>
    </xf>
    <xf numFmtId="0" fontId="2" fillId="8" borderId="0" xfId="0" applyFont="1" applyFill="1"/>
    <xf numFmtId="166" fontId="0" fillId="8" borderId="0" xfId="1" applyNumberFormat="1" applyFont="1" applyFill="1" applyAlignment="1">
      <alignment vertical="center"/>
    </xf>
    <xf numFmtId="0" fontId="17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6" fontId="0" fillId="0" borderId="0" xfId="1" applyNumberFormat="1" applyFont="1" applyBorder="1" applyAlignment="1">
      <alignment horizontal="right" vertical="center" wrapText="1"/>
    </xf>
    <xf numFmtId="0" fontId="15" fillId="0" borderId="9" xfId="0" applyFont="1" applyBorder="1" applyAlignment="1">
      <alignment horizontal="left" vertical="center"/>
    </xf>
    <xf numFmtId="166" fontId="0" fillId="0" borderId="9" xfId="1" applyNumberFormat="1" applyFont="1" applyFill="1" applyBorder="1" applyAlignment="1">
      <alignment horizontal="right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66" fontId="0" fillId="0" borderId="9" xfId="1" applyNumberFormat="1" applyFont="1" applyBorder="1" applyAlignment="1">
      <alignment horizontal="right" vertical="center" wrapText="1"/>
    </xf>
    <xf numFmtId="166" fontId="0" fillId="0" borderId="9" xfId="1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8" borderId="0" xfId="0" applyFill="1" applyAlignment="1">
      <alignment horizontal="left"/>
    </xf>
    <xf numFmtId="166" fontId="0" fillId="8" borderId="0" xfId="1" applyNumberFormat="1" applyFont="1" applyFill="1" applyAlignment="1">
      <alignment horizontal="right"/>
    </xf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166" fontId="0" fillId="8" borderId="0" xfId="1" applyNumberFormat="1" applyFont="1" applyFill="1" applyBorder="1" applyAlignment="1">
      <alignment horizontal="right" vertical="center" wrapText="1"/>
    </xf>
    <xf numFmtId="166" fontId="0" fillId="8" borderId="0" xfId="1" applyNumberFormat="1" applyFont="1" applyFill="1" applyAlignment="1">
      <alignment horizontal="right" vertical="center" wrapText="1"/>
    </xf>
    <xf numFmtId="0" fontId="2" fillId="0" borderId="0" xfId="0" pivotButton="1" applyFont="1"/>
    <xf numFmtId="0" fontId="2" fillId="0" borderId="0" xfId="0" applyFont="1" applyAlignment="1">
      <alignment horizontal="left"/>
    </xf>
    <xf numFmtId="0" fontId="11" fillId="8" borderId="0" xfId="0" applyFont="1" applyFill="1"/>
    <xf numFmtId="0" fontId="2" fillId="8" borderId="0" xfId="0" applyFont="1" applyFill="1" applyAlignment="1">
      <alignment horizontal="center" wrapText="1"/>
    </xf>
    <xf numFmtId="0" fontId="13" fillId="8" borderId="0" xfId="0" applyFont="1" applyFill="1" applyAlignment="1">
      <alignment vertical="center"/>
    </xf>
    <xf numFmtId="166" fontId="0" fillId="8" borderId="0" xfId="1" applyNumberFormat="1" applyFont="1" applyFill="1" applyBorder="1" applyAlignment="1">
      <alignment vertical="center"/>
    </xf>
    <xf numFmtId="166" fontId="10" fillId="8" borderId="0" xfId="1" applyNumberFormat="1" applyFont="1" applyFill="1" applyBorder="1" applyAlignment="1">
      <alignment vertical="center"/>
    </xf>
    <xf numFmtId="0" fontId="0" fillId="8" borderId="0" xfId="0" applyFill="1" applyAlignment="1">
      <alignment horizontal="center" vertical="center"/>
    </xf>
    <xf numFmtId="0" fontId="15" fillId="8" borderId="0" xfId="0" applyFont="1" applyFill="1" applyAlignment="1">
      <alignment horizontal="left" vertical="center"/>
    </xf>
    <xf numFmtId="164" fontId="0" fillId="8" borderId="0" xfId="0" applyNumberFormat="1" applyFill="1"/>
    <xf numFmtId="0" fontId="15" fillId="0" borderId="1" xfId="0" applyFont="1" applyBorder="1" applyAlignment="1">
      <alignment horizontal="left" vertical="center"/>
    </xf>
    <xf numFmtId="0" fontId="16" fillId="0" borderId="0" xfId="0" applyFont="1"/>
    <xf numFmtId="0" fontId="1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164" fontId="0" fillId="0" borderId="1" xfId="0" applyNumberFormat="1" applyBorder="1"/>
    <xf numFmtId="0" fontId="2" fillId="0" borderId="7" xfId="0" applyFont="1" applyBorder="1"/>
    <xf numFmtId="3" fontId="0" fillId="0" borderId="7" xfId="0" applyNumberFormat="1" applyBorder="1"/>
    <xf numFmtId="164" fontId="0" fillId="0" borderId="7" xfId="0" applyNumberFormat="1" applyBorder="1"/>
    <xf numFmtId="0" fontId="0" fillId="0" borderId="12" xfId="0" applyBorder="1" applyAlignment="1">
      <alignment horizontal="center" vertical="center"/>
    </xf>
    <xf numFmtId="0" fontId="0" fillId="0" borderId="8" xfId="0" applyBorder="1"/>
    <xf numFmtId="3" fontId="0" fillId="0" borderId="8" xfId="0" applyNumberFormat="1" applyBorder="1"/>
    <xf numFmtId="164" fontId="0" fillId="0" borderId="8" xfId="0" applyNumberFormat="1" applyBorder="1"/>
    <xf numFmtId="0" fontId="2" fillId="0" borderId="6" xfId="0" applyFont="1" applyBorder="1"/>
    <xf numFmtId="0" fontId="2" fillId="0" borderId="16" xfId="0" applyFont="1" applyBorder="1"/>
    <xf numFmtId="3" fontId="0" fillId="0" borderId="16" xfId="0" applyNumberFormat="1" applyBorder="1"/>
    <xf numFmtId="164" fontId="0" fillId="0" borderId="16" xfId="0" applyNumberFormat="1" applyBorder="1"/>
    <xf numFmtId="0" fontId="0" fillId="0" borderId="16" xfId="0" applyBorder="1"/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3" fontId="0" fillId="0" borderId="9" xfId="0" applyNumberFormat="1" applyBorder="1"/>
    <xf numFmtId="164" fontId="0" fillId="0" borderId="9" xfId="0" applyNumberFormat="1" applyBorder="1"/>
    <xf numFmtId="0" fontId="1" fillId="8" borderId="0" xfId="0" applyFont="1" applyFill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166" fontId="2" fillId="0" borderId="9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9" xfId="0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0" fillId="9" borderId="0" xfId="0" applyFill="1"/>
    <xf numFmtId="0" fontId="0" fillId="6" borderId="0" xfId="0" applyFill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right" vertical="center"/>
    </xf>
    <xf numFmtId="0" fontId="0" fillId="10" borderId="0" xfId="0" applyFill="1"/>
    <xf numFmtId="0" fontId="0" fillId="10" borderId="0" xfId="0" applyFill="1" applyAlignment="1">
      <alignment vertical="center"/>
    </xf>
    <xf numFmtId="0" fontId="11" fillId="0" borderId="27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5" fillId="0" borderId="9" xfId="0" applyFont="1" applyBorder="1" applyAlignment="1">
      <alignment horizontal="left" wrapText="1"/>
    </xf>
    <xf numFmtId="0" fontId="25" fillId="0" borderId="27" xfId="0" applyFont="1" applyBorder="1" applyAlignment="1">
      <alignment vertical="center"/>
    </xf>
    <xf numFmtId="0" fontId="32" fillId="11" borderId="0" xfId="0" applyFont="1" applyFill="1"/>
    <xf numFmtId="0" fontId="0" fillId="11" borderId="0" xfId="0" applyFill="1"/>
    <xf numFmtId="0" fontId="31" fillId="11" borderId="0" xfId="0" applyFont="1" applyFill="1"/>
    <xf numFmtId="0" fontId="11" fillId="11" borderId="0" xfId="0" applyFont="1" applyFill="1"/>
    <xf numFmtId="0" fontId="27" fillId="11" borderId="0" xfId="0" applyFont="1" applyFill="1"/>
    <xf numFmtId="0" fontId="30" fillId="11" borderId="0" xfId="0" applyFont="1" applyFill="1" applyAlignment="1">
      <alignment wrapText="1"/>
    </xf>
    <xf numFmtId="0" fontId="30" fillId="11" borderId="0" xfId="0" applyFont="1" applyFill="1"/>
    <xf numFmtId="0" fontId="26" fillId="11" borderId="0" xfId="0" applyFont="1" applyFill="1" applyAlignment="1">
      <alignment wrapText="1"/>
    </xf>
    <xf numFmtId="0" fontId="33" fillId="11" borderId="0" xfId="0" applyFont="1" applyFill="1" applyAlignment="1">
      <alignment wrapText="1"/>
    </xf>
    <xf numFmtId="0" fontId="11" fillId="11" borderId="0" xfId="0" applyFont="1" applyFill="1" applyAlignment="1">
      <alignment wrapText="1"/>
    </xf>
    <xf numFmtId="0" fontId="35" fillId="11" borderId="0" xfId="0" applyFont="1" applyFill="1" applyAlignment="1">
      <alignment wrapText="1"/>
    </xf>
    <xf numFmtId="0" fontId="0" fillId="11" borderId="0" xfId="0" applyFill="1" applyAlignment="1">
      <alignment wrapText="1"/>
    </xf>
    <xf numFmtId="0" fontId="27" fillId="11" borderId="0" xfId="0" applyFont="1" applyFill="1" applyAlignment="1">
      <alignment wrapText="1"/>
    </xf>
    <xf numFmtId="0" fontId="28" fillId="11" borderId="0" xfId="0" applyFont="1" applyFill="1" applyAlignment="1">
      <alignment wrapText="1"/>
    </xf>
    <xf numFmtId="0" fontId="29" fillId="11" borderId="0" xfId="2" applyFill="1"/>
    <xf numFmtId="0" fontId="36" fillId="11" borderId="0" xfId="0" applyFont="1" applyFill="1" applyAlignment="1">
      <alignment wrapText="1"/>
    </xf>
    <xf numFmtId="0" fontId="41" fillId="11" borderId="0" xfId="2" applyFont="1" applyFill="1"/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textRotation="90"/>
    </xf>
    <xf numFmtId="0" fontId="11" fillId="0" borderId="10" xfId="0" applyFont="1" applyBorder="1" applyAlignment="1">
      <alignment horizontal="center" vertical="center" textRotation="90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textRotation="90" wrapText="1"/>
    </xf>
    <xf numFmtId="0" fontId="15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9" fillId="6" borderId="0" xfId="0" applyFont="1" applyFill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6" fontId="19" fillId="0" borderId="9" xfId="1" applyNumberFormat="1" applyFont="1" applyBorder="1" applyAlignment="1">
      <alignment horizontal="left" vertical="center" wrapText="1"/>
    </xf>
    <xf numFmtId="166" fontId="11" fillId="0" borderId="22" xfId="1" applyNumberFormat="1" applyFont="1" applyBorder="1" applyAlignment="1">
      <alignment horizontal="center" vertical="center" wrapText="1"/>
    </xf>
    <xf numFmtId="166" fontId="11" fillId="0" borderId="9" xfId="1" applyNumberFormat="1" applyFont="1" applyBorder="1" applyAlignment="1">
      <alignment horizontal="center" vertical="center" wrapText="1"/>
    </xf>
    <xf numFmtId="166" fontId="11" fillId="0" borderId="23" xfId="1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166" fontId="19" fillId="3" borderId="9" xfId="1" applyNumberFormat="1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</cellXfs>
  <cellStyles count="3">
    <cellStyle name="Hyperkobling" xfId="2" builtinId="8"/>
    <cellStyle name="Komma" xfId="1" builtinId="3"/>
    <cellStyle name="Normal" xfId="0" builtinId="0"/>
  </cellStyles>
  <dxfs count="190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>
          <bgColor rgb="FFF7F7F7"/>
        </patternFill>
      </fill>
    </dxf>
    <dxf>
      <fill>
        <patternFill>
          <bgColor rgb="FFF7F7F7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7F7F7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ill>
        <patternFill>
          <bgColor rgb="FFF7F7F7"/>
        </patternFill>
      </fill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fill>
        <patternFill>
          <bgColor theme="0" tint="-4.9989318521683403E-2"/>
        </patternFill>
      </fill>
    </dxf>
    <dxf>
      <fill>
        <patternFill>
          <bgColor rgb="FFF7F7F7"/>
        </patternFill>
      </fill>
    </dxf>
    <dxf>
      <fill>
        <patternFill>
          <bgColor rgb="FFF8F8F7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8F8F8"/>
        </patternFill>
      </fill>
    </dxf>
    <dxf>
      <fill>
        <patternFill>
          <bgColor rgb="FFF8F8F8"/>
        </patternFill>
      </fill>
    </dxf>
    <dxf>
      <fill>
        <patternFill>
          <bgColor rgb="FFF4F5F5"/>
        </patternFill>
      </fill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#,##0_ ;[Red]\-#,##0\ 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#,##0_ ;[Red]\-#,##0\ 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ill>
        <patternFill>
          <bgColor rgb="FFF9F9F9"/>
        </patternFill>
      </fill>
    </dxf>
    <dxf>
      <numFmt numFmtId="164" formatCode="#,##0_ ;[Red]\-#,##0\ "/>
    </dxf>
    <dxf>
      <numFmt numFmtId="164" formatCode="#,##0_ ;[Red]\-#,##0\ "/>
    </dxf>
    <dxf>
      <numFmt numFmtId="164" formatCode="#,##0_ ;[Red]\-#,##0\ "/>
    </dxf>
    <dxf>
      <numFmt numFmtId="164" formatCode="#,##0_ ;[Red]\-#,##0\ "/>
    </dxf>
    <dxf>
      <fill>
        <patternFill>
          <bgColor rgb="FFF5F5F5"/>
        </patternFill>
      </fill>
    </dxf>
    <dxf>
      <numFmt numFmtId="13" formatCode="0\ %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</dxfs>
  <tableStyles count="1" defaultTableStyle="TableStyleMedium2" defaultPivotStyle="PivotStyleLight16">
    <tableStyle name="Invisible" pivot="0" table="0" count="0" xr9:uid="{D386243D-66A0-44D9-B65A-D9A20705732A}"/>
  </tableStyles>
  <colors>
    <mruColors>
      <color rgb="FFEAF4E4"/>
      <color rgb="FFCE1C9B"/>
      <color rgb="FFED77CB"/>
      <color rgb="FFE137A8"/>
      <color rgb="FFF7F7F7"/>
      <color rgb="FFF7F2F6"/>
      <color rgb="FFF5F5F5"/>
      <color rgb="FFF4F5F5"/>
      <color rgb="FFF8F8F7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25.xml"/><Relationship Id="rId21" Type="http://schemas.openxmlformats.org/officeDocument/2006/relationships/worksheet" Target="worksheets/sheet21.xml"/><Relationship Id="rId42" Type="http://schemas.openxmlformats.org/officeDocument/2006/relationships/pivotCacheDefinition" Target="pivotCache/pivotCacheDefinition17.xml"/><Relationship Id="rId63" Type="http://schemas.openxmlformats.org/officeDocument/2006/relationships/pivotCacheDefinition" Target="pivotCache/pivotCacheDefinition38.xml"/><Relationship Id="rId84" Type="http://schemas.microsoft.com/office/2007/relationships/slicerCache" Target="slicerCaches/slicerCache12.xml"/><Relationship Id="rId138" Type="http://schemas.openxmlformats.org/officeDocument/2006/relationships/customXml" Target="../customXml/item46.xml"/><Relationship Id="rId107" Type="http://schemas.openxmlformats.org/officeDocument/2006/relationships/customXml" Target="../customXml/item15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7.xml"/><Relationship Id="rId53" Type="http://schemas.openxmlformats.org/officeDocument/2006/relationships/pivotCacheDefinition" Target="pivotCache/pivotCacheDefinition28.xml"/><Relationship Id="rId74" Type="http://schemas.microsoft.com/office/2007/relationships/slicerCache" Target="slicerCaches/slicerCache2.xml"/><Relationship Id="rId128" Type="http://schemas.openxmlformats.org/officeDocument/2006/relationships/customXml" Target="../customXml/item36.xml"/><Relationship Id="rId5" Type="http://schemas.openxmlformats.org/officeDocument/2006/relationships/worksheet" Target="worksheets/sheet5.xml"/><Relationship Id="rId90" Type="http://schemas.openxmlformats.org/officeDocument/2006/relationships/sheetMetadata" Target="metadata.xml"/><Relationship Id="rId95" Type="http://schemas.openxmlformats.org/officeDocument/2006/relationships/customXml" Target="../customXml/item3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2.xml"/><Relationship Id="rId43" Type="http://schemas.openxmlformats.org/officeDocument/2006/relationships/pivotCacheDefinition" Target="pivotCache/pivotCacheDefinition18.xml"/><Relationship Id="rId48" Type="http://schemas.openxmlformats.org/officeDocument/2006/relationships/pivotCacheDefinition" Target="pivotCache/pivotCacheDefinition23.xml"/><Relationship Id="rId64" Type="http://schemas.openxmlformats.org/officeDocument/2006/relationships/pivotCacheDefinition" Target="pivotCache/pivotCacheDefinition39.xml"/><Relationship Id="rId69" Type="http://schemas.openxmlformats.org/officeDocument/2006/relationships/pivotCacheDefinition" Target="pivotCache/pivotCacheDefinition44.xml"/><Relationship Id="rId113" Type="http://schemas.openxmlformats.org/officeDocument/2006/relationships/customXml" Target="../customXml/item21.xml"/><Relationship Id="rId118" Type="http://schemas.openxmlformats.org/officeDocument/2006/relationships/customXml" Target="../customXml/item26.xml"/><Relationship Id="rId134" Type="http://schemas.openxmlformats.org/officeDocument/2006/relationships/customXml" Target="../customXml/item42.xml"/><Relationship Id="rId139" Type="http://schemas.openxmlformats.org/officeDocument/2006/relationships/customXml" Target="../customXml/item47.xml"/><Relationship Id="rId80" Type="http://schemas.microsoft.com/office/2007/relationships/slicerCache" Target="slicerCaches/slicerCache8.xml"/><Relationship Id="rId85" Type="http://schemas.microsoft.com/office/2007/relationships/slicerCache" Target="slicerCaches/slicerCache1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pivotCacheDefinition" Target="pivotCache/pivotCacheDefinition8.xml"/><Relationship Id="rId38" Type="http://schemas.openxmlformats.org/officeDocument/2006/relationships/pivotCacheDefinition" Target="pivotCache/pivotCacheDefinition13.xml"/><Relationship Id="rId59" Type="http://schemas.openxmlformats.org/officeDocument/2006/relationships/pivotCacheDefinition" Target="pivotCache/pivotCacheDefinition34.xml"/><Relationship Id="rId103" Type="http://schemas.openxmlformats.org/officeDocument/2006/relationships/customXml" Target="../customXml/item11.xml"/><Relationship Id="rId108" Type="http://schemas.openxmlformats.org/officeDocument/2006/relationships/customXml" Target="../customXml/item16.xml"/><Relationship Id="rId124" Type="http://schemas.openxmlformats.org/officeDocument/2006/relationships/customXml" Target="../customXml/item32.xml"/><Relationship Id="rId129" Type="http://schemas.openxmlformats.org/officeDocument/2006/relationships/customXml" Target="../customXml/item37.xml"/><Relationship Id="rId54" Type="http://schemas.openxmlformats.org/officeDocument/2006/relationships/pivotCacheDefinition" Target="pivotCache/pivotCacheDefinition29.xml"/><Relationship Id="rId70" Type="http://schemas.openxmlformats.org/officeDocument/2006/relationships/pivotCacheDefinition" Target="pivotCache/pivotCacheDefinition45.xml"/><Relationship Id="rId75" Type="http://schemas.microsoft.com/office/2007/relationships/slicerCache" Target="slicerCaches/slicerCache3.xml"/><Relationship Id="rId91" Type="http://schemas.openxmlformats.org/officeDocument/2006/relationships/powerPivotData" Target="model/item.data"/><Relationship Id="rId96" Type="http://schemas.openxmlformats.org/officeDocument/2006/relationships/customXml" Target="../customXml/item4.xml"/><Relationship Id="rId140" Type="http://schemas.openxmlformats.org/officeDocument/2006/relationships/customXml" Target="../customXml/item48.xml"/><Relationship Id="rId145" Type="http://schemas.openxmlformats.org/officeDocument/2006/relationships/customXml" Target="../customXml/item5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3.xml"/><Relationship Id="rId49" Type="http://schemas.openxmlformats.org/officeDocument/2006/relationships/pivotCacheDefinition" Target="pivotCache/pivotCacheDefinition24.xml"/><Relationship Id="rId114" Type="http://schemas.openxmlformats.org/officeDocument/2006/relationships/customXml" Target="../customXml/item22.xml"/><Relationship Id="rId119" Type="http://schemas.openxmlformats.org/officeDocument/2006/relationships/customXml" Target="../customXml/item27.xml"/><Relationship Id="rId44" Type="http://schemas.openxmlformats.org/officeDocument/2006/relationships/pivotCacheDefinition" Target="pivotCache/pivotCacheDefinition19.xml"/><Relationship Id="rId60" Type="http://schemas.openxmlformats.org/officeDocument/2006/relationships/pivotCacheDefinition" Target="pivotCache/pivotCacheDefinition35.xml"/><Relationship Id="rId65" Type="http://schemas.openxmlformats.org/officeDocument/2006/relationships/pivotCacheDefinition" Target="pivotCache/pivotCacheDefinition40.xml"/><Relationship Id="rId81" Type="http://schemas.microsoft.com/office/2007/relationships/slicerCache" Target="slicerCaches/slicerCache9.xml"/><Relationship Id="rId86" Type="http://schemas.openxmlformats.org/officeDocument/2006/relationships/theme" Target="theme/theme1.xml"/><Relationship Id="rId130" Type="http://schemas.openxmlformats.org/officeDocument/2006/relationships/customXml" Target="../customXml/item38.xml"/><Relationship Id="rId135" Type="http://schemas.openxmlformats.org/officeDocument/2006/relationships/customXml" Target="../customXml/item4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14.xml"/><Relationship Id="rId109" Type="http://schemas.openxmlformats.org/officeDocument/2006/relationships/customXml" Target="../customXml/item17.xml"/><Relationship Id="rId34" Type="http://schemas.openxmlformats.org/officeDocument/2006/relationships/pivotCacheDefinition" Target="pivotCache/pivotCacheDefinition9.xml"/><Relationship Id="rId50" Type="http://schemas.openxmlformats.org/officeDocument/2006/relationships/pivotCacheDefinition" Target="pivotCache/pivotCacheDefinition25.xml"/><Relationship Id="rId55" Type="http://schemas.openxmlformats.org/officeDocument/2006/relationships/pivotCacheDefinition" Target="pivotCache/pivotCacheDefinition30.xml"/><Relationship Id="rId76" Type="http://schemas.microsoft.com/office/2007/relationships/slicerCache" Target="slicerCaches/slicerCache4.xml"/><Relationship Id="rId97" Type="http://schemas.openxmlformats.org/officeDocument/2006/relationships/customXml" Target="../customXml/item5.xml"/><Relationship Id="rId104" Type="http://schemas.openxmlformats.org/officeDocument/2006/relationships/customXml" Target="../customXml/item12.xml"/><Relationship Id="rId120" Type="http://schemas.openxmlformats.org/officeDocument/2006/relationships/customXml" Target="../customXml/item28.xml"/><Relationship Id="rId125" Type="http://schemas.openxmlformats.org/officeDocument/2006/relationships/customXml" Target="../customXml/item33.xml"/><Relationship Id="rId141" Type="http://schemas.openxmlformats.org/officeDocument/2006/relationships/customXml" Target="../customXml/item49.xml"/><Relationship Id="rId146" Type="http://schemas.openxmlformats.org/officeDocument/2006/relationships/customXml" Target="../customXml/item54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46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4.xml"/><Relationship Id="rId24" Type="http://schemas.openxmlformats.org/officeDocument/2006/relationships/worksheet" Target="worksheets/sheet24.xml"/><Relationship Id="rId40" Type="http://schemas.openxmlformats.org/officeDocument/2006/relationships/pivotCacheDefinition" Target="pivotCache/pivotCacheDefinition15.xml"/><Relationship Id="rId45" Type="http://schemas.openxmlformats.org/officeDocument/2006/relationships/pivotCacheDefinition" Target="pivotCache/pivotCacheDefinition20.xml"/><Relationship Id="rId66" Type="http://schemas.openxmlformats.org/officeDocument/2006/relationships/pivotCacheDefinition" Target="pivotCache/pivotCacheDefinition41.xml"/><Relationship Id="rId87" Type="http://schemas.openxmlformats.org/officeDocument/2006/relationships/connections" Target="connections.xml"/><Relationship Id="rId110" Type="http://schemas.openxmlformats.org/officeDocument/2006/relationships/customXml" Target="../customXml/item18.xml"/><Relationship Id="rId115" Type="http://schemas.openxmlformats.org/officeDocument/2006/relationships/customXml" Target="../customXml/item23.xml"/><Relationship Id="rId131" Type="http://schemas.openxmlformats.org/officeDocument/2006/relationships/customXml" Target="../customXml/item39.xml"/><Relationship Id="rId136" Type="http://schemas.openxmlformats.org/officeDocument/2006/relationships/customXml" Target="../customXml/item44.xml"/><Relationship Id="rId61" Type="http://schemas.openxmlformats.org/officeDocument/2006/relationships/pivotCacheDefinition" Target="pivotCache/pivotCacheDefinition36.xml"/><Relationship Id="rId82" Type="http://schemas.microsoft.com/office/2007/relationships/slicerCache" Target="slicerCaches/slicerCache1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5.xml"/><Relationship Id="rId35" Type="http://schemas.openxmlformats.org/officeDocument/2006/relationships/pivotCacheDefinition" Target="pivotCache/pivotCacheDefinition10.xml"/><Relationship Id="rId56" Type="http://schemas.openxmlformats.org/officeDocument/2006/relationships/pivotCacheDefinition" Target="pivotCache/pivotCacheDefinition31.xml"/><Relationship Id="rId77" Type="http://schemas.microsoft.com/office/2007/relationships/slicerCache" Target="slicerCaches/slicerCache5.xml"/><Relationship Id="rId100" Type="http://schemas.openxmlformats.org/officeDocument/2006/relationships/customXml" Target="../customXml/item8.xml"/><Relationship Id="rId105" Type="http://schemas.openxmlformats.org/officeDocument/2006/relationships/customXml" Target="../customXml/item13.xml"/><Relationship Id="rId126" Type="http://schemas.openxmlformats.org/officeDocument/2006/relationships/customXml" Target="../customXml/item34.xml"/><Relationship Id="rId147" Type="http://schemas.openxmlformats.org/officeDocument/2006/relationships/customXml" Target="../customXml/item55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26.xml"/><Relationship Id="rId72" Type="http://schemas.openxmlformats.org/officeDocument/2006/relationships/pivotCacheDefinition" Target="pivotCache/pivotCacheDefinition47.xml"/><Relationship Id="rId93" Type="http://schemas.openxmlformats.org/officeDocument/2006/relationships/customXml" Target="../customXml/item1.xml"/><Relationship Id="rId98" Type="http://schemas.openxmlformats.org/officeDocument/2006/relationships/customXml" Target="../customXml/item6.xml"/><Relationship Id="rId121" Type="http://schemas.openxmlformats.org/officeDocument/2006/relationships/customXml" Target="../customXml/item29.xml"/><Relationship Id="rId142" Type="http://schemas.openxmlformats.org/officeDocument/2006/relationships/customXml" Target="../customXml/item5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pivotCacheDefinition" Target="pivotCache/pivotCacheDefinition21.xml"/><Relationship Id="rId67" Type="http://schemas.openxmlformats.org/officeDocument/2006/relationships/pivotCacheDefinition" Target="pivotCache/pivotCacheDefinition42.xml"/><Relationship Id="rId116" Type="http://schemas.openxmlformats.org/officeDocument/2006/relationships/customXml" Target="../customXml/item24.xml"/><Relationship Id="rId137" Type="http://schemas.openxmlformats.org/officeDocument/2006/relationships/customXml" Target="../customXml/item45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16.xml"/><Relationship Id="rId62" Type="http://schemas.openxmlformats.org/officeDocument/2006/relationships/pivotCacheDefinition" Target="pivotCache/pivotCacheDefinition37.xml"/><Relationship Id="rId83" Type="http://schemas.microsoft.com/office/2007/relationships/slicerCache" Target="slicerCaches/slicerCache11.xml"/><Relationship Id="rId88" Type="http://schemas.openxmlformats.org/officeDocument/2006/relationships/styles" Target="styles.xml"/><Relationship Id="rId111" Type="http://schemas.openxmlformats.org/officeDocument/2006/relationships/customXml" Target="../customXml/item19.xml"/><Relationship Id="rId132" Type="http://schemas.openxmlformats.org/officeDocument/2006/relationships/customXml" Target="../customXml/item40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1.xml"/><Relationship Id="rId57" Type="http://schemas.openxmlformats.org/officeDocument/2006/relationships/pivotCacheDefinition" Target="pivotCache/pivotCacheDefinition32.xml"/><Relationship Id="rId106" Type="http://schemas.openxmlformats.org/officeDocument/2006/relationships/customXml" Target="../customXml/item14.xml"/><Relationship Id="rId127" Type="http://schemas.openxmlformats.org/officeDocument/2006/relationships/customXml" Target="../customXml/item35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6.xml"/><Relationship Id="rId52" Type="http://schemas.openxmlformats.org/officeDocument/2006/relationships/pivotCacheDefinition" Target="pivotCache/pivotCacheDefinition27.xml"/><Relationship Id="rId73" Type="http://schemas.microsoft.com/office/2007/relationships/slicerCache" Target="slicerCaches/slicerCache1.xml"/><Relationship Id="rId78" Type="http://schemas.microsoft.com/office/2007/relationships/slicerCache" Target="slicerCaches/slicerCache6.xml"/><Relationship Id="rId94" Type="http://schemas.openxmlformats.org/officeDocument/2006/relationships/customXml" Target="../customXml/item2.xml"/><Relationship Id="rId99" Type="http://schemas.openxmlformats.org/officeDocument/2006/relationships/customXml" Target="../customXml/item7.xml"/><Relationship Id="rId101" Type="http://schemas.openxmlformats.org/officeDocument/2006/relationships/customXml" Target="../customXml/item9.xml"/><Relationship Id="rId122" Type="http://schemas.openxmlformats.org/officeDocument/2006/relationships/customXml" Target="../customXml/item30.xml"/><Relationship Id="rId143" Type="http://schemas.openxmlformats.org/officeDocument/2006/relationships/customXml" Target="../customXml/item5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pivotCacheDefinition" Target="pivotCache/pivotCacheDefinition1.xml"/><Relationship Id="rId47" Type="http://schemas.openxmlformats.org/officeDocument/2006/relationships/pivotCacheDefinition" Target="pivotCache/pivotCacheDefinition22.xml"/><Relationship Id="rId68" Type="http://schemas.openxmlformats.org/officeDocument/2006/relationships/pivotCacheDefinition" Target="pivotCache/pivotCacheDefinition43.xml"/><Relationship Id="rId89" Type="http://schemas.openxmlformats.org/officeDocument/2006/relationships/sharedStrings" Target="sharedStrings.xml"/><Relationship Id="rId112" Type="http://schemas.openxmlformats.org/officeDocument/2006/relationships/customXml" Target="../customXml/item20.xml"/><Relationship Id="rId133" Type="http://schemas.openxmlformats.org/officeDocument/2006/relationships/customXml" Target="../customXml/item41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2.xml"/><Relationship Id="rId58" Type="http://schemas.openxmlformats.org/officeDocument/2006/relationships/pivotCacheDefinition" Target="pivotCache/pivotCacheDefinition33.xml"/><Relationship Id="rId79" Type="http://schemas.microsoft.com/office/2007/relationships/slicerCache" Target="slicerCaches/slicerCache7.xml"/><Relationship Id="rId102" Type="http://schemas.openxmlformats.org/officeDocument/2006/relationships/customXml" Target="../customXml/item10.xml"/><Relationship Id="rId123" Type="http://schemas.openxmlformats.org/officeDocument/2006/relationships/customXml" Target="../customXml/item31.xml"/><Relationship Id="rId144" Type="http://schemas.openxmlformats.org/officeDocument/2006/relationships/customXml" Target="../customXml/item5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P_Grsalg_kom!$P$2</c:f>
          <c:strCache>
            <c:ptCount val="1"/>
            <c:pt idx="0">
              <c:v>Salg av grovfôr i 2022 i tonn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2076814086717047"/>
          <c:y val="6.003619254433587E-2"/>
          <c:w val="0.7546754155730534"/>
          <c:h val="0.8736885902291530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P_Grsalg_kom!$T$9</c:f>
              <c:strCache>
                <c:ptCount val="1"/>
                <c:pt idx="0">
                  <c:v>høy</c:v>
                </c:pt>
              </c:strCache>
            </c:strRef>
          </c:tx>
          <c:spPr>
            <a:solidFill>
              <a:srgbClr val="CE1C9B"/>
            </a:solidFill>
            <a:ln>
              <a:noFill/>
            </a:ln>
            <a:effectLst/>
          </c:spPr>
          <c:invertIfNegative val="0"/>
          <c:cat>
            <c:strRef>
              <c:f>P_Grsalg_kom!$S$10:$S$47</c:f>
              <c:strCache>
                <c:ptCount val="38"/>
                <c:pt idx="0">
                  <c:v>Osen</c:v>
                </c:pt>
                <c:pt idx="1">
                  <c:v>Frøya</c:v>
                </c:pt>
                <c:pt idx="2">
                  <c:v>Røyrvik</c:v>
                </c:pt>
                <c:pt idx="3">
                  <c:v>Tydal</c:v>
                </c:pt>
                <c:pt idx="4">
                  <c:v>Røros</c:v>
                </c:pt>
                <c:pt idx="5">
                  <c:v>Holtålen</c:v>
                </c:pt>
                <c:pt idx="6">
                  <c:v>Leka</c:v>
                </c:pt>
                <c:pt idx="7">
                  <c:v>Flatanger</c:v>
                </c:pt>
                <c:pt idx="8">
                  <c:v>Malvik</c:v>
                </c:pt>
                <c:pt idx="9">
                  <c:v>Frosta</c:v>
                </c:pt>
                <c:pt idx="10">
                  <c:v>Hitra</c:v>
                </c:pt>
                <c:pt idx="11">
                  <c:v>Meråker</c:v>
                </c:pt>
                <c:pt idx="12">
                  <c:v>Namsskogan</c:v>
                </c:pt>
                <c:pt idx="13">
                  <c:v>Åfjord</c:v>
                </c:pt>
                <c:pt idx="14">
                  <c:v>Trondheim</c:v>
                </c:pt>
                <c:pt idx="15">
                  <c:v>Skaun</c:v>
                </c:pt>
                <c:pt idx="16">
                  <c:v>Rindal</c:v>
                </c:pt>
                <c:pt idx="17">
                  <c:v>Snåsa</c:v>
                </c:pt>
                <c:pt idx="18">
                  <c:v>Selbu</c:v>
                </c:pt>
                <c:pt idx="19">
                  <c:v>Lierne</c:v>
                </c:pt>
                <c:pt idx="20">
                  <c:v>Høylandet</c:v>
                </c:pt>
                <c:pt idx="21">
                  <c:v>Oppdal</c:v>
                </c:pt>
                <c:pt idx="22">
                  <c:v>Overhalla</c:v>
                </c:pt>
                <c:pt idx="23">
                  <c:v>Rennebu</c:v>
                </c:pt>
                <c:pt idx="24">
                  <c:v>Grong</c:v>
                </c:pt>
                <c:pt idx="25">
                  <c:v>Inderøy</c:v>
                </c:pt>
                <c:pt idx="26">
                  <c:v>Ørland</c:v>
                </c:pt>
                <c:pt idx="27">
                  <c:v>Melhus</c:v>
                </c:pt>
                <c:pt idx="28">
                  <c:v>Stjørdal</c:v>
                </c:pt>
                <c:pt idx="29">
                  <c:v>Nærøysund</c:v>
                </c:pt>
                <c:pt idx="30">
                  <c:v>Verdal</c:v>
                </c:pt>
                <c:pt idx="31">
                  <c:v>Heim</c:v>
                </c:pt>
                <c:pt idx="32">
                  <c:v>Namsos</c:v>
                </c:pt>
                <c:pt idx="33">
                  <c:v>Indre Fosen</c:v>
                </c:pt>
                <c:pt idx="34">
                  <c:v>Midtre Gauldal</c:v>
                </c:pt>
                <c:pt idx="35">
                  <c:v>Levanger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P_Grsalg_kom!$T$10:$T$47</c:f>
              <c:numCache>
                <c:formatCode>#,##0</c:formatCode>
                <c:ptCount val="38"/>
                <c:pt idx="0">
                  <c:v>97.5</c:v>
                </c:pt>
                <c:pt idx="1">
                  <c:v>0.4</c:v>
                </c:pt>
                <c:pt idx="2">
                  <c:v>5</c:v>
                </c:pt>
                <c:pt idx="3">
                  <c:v>5</c:v>
                </c:pt>
                <c:pt idx="4">
                  <c:v>142.80000000000001</c:v>
                </c:pt>
                <c:pt idx="5">
                  <c:v>31.6</c:v>
                </c:pt>
                <c:pt idx="6">
                  <c:v>5</c:v>
                </c:pt>
                <c:pt idx="7">
                  <c:v>0</c:v>
                </c:pt>
                <c:pt idx="8">
                  <c:v>67.5</c:v>
                </c:pt>
                <c:pt idx="9">
                  <c:v>30</c:v>
                </c:pt>
                <c:pt idx="10">
                  <c:v>11.8</c:v>
                </c:pt>
                <c:pt idx="11">
                  <c:v>22.4</c:v>
                </c:pt>
                <c:pt idx="12">
                  <c:v>1.1000000000000001</c:v>
                </c:pt>
                <c:pt idx="13">
                  <c:v>0</c:v>
                </c:pt>
                <c:pt idx="14">
                  <c:v>251.7</c:v>
                </c:pt>
                <c:pt idx="15">
                  <c:v>128.1</c:v>
                </c:pt>
                <c:pt idx="16">
                  <c:v>3.5</c:v>
                </c:pt>
                <c:pt idx="17">
                  <c:v>53</c:v>
                </c:pt>
                <c:pt idx="18">
                  <c:v>263.3</c:v>
                </c:pt>
                <c:pt idx="19">
                  <c:v>47.3</c:v>
                </c:pt>
                <c:pt idx="20">
                  <c:v>6.7</c:v>
                </c:pt>
                <c:pt idx="21">
                  <c:v>125.7</c:v>
                </c:pt>
                <c:pt idx="22">
                  <c:v>23.3</c:v>
                </c:pt>
                <c:pt idx="23">
                  <c:v>22.9</c:v>
                </c:pt>
                <c:pt idx="24">
                  <c:v>7.2</c:v>
                </c:pt>
                <c:pt idx="25">
                  <c:v>6.3</c:v>
                </c:pt>
                <c:pt idx="26">
                  <c:v>141.30000000000001</c:v>
                </c:pt>
                <c:pt idx="27">
                  <c:v>204.6</c:v>
                </c:pt>
                <c:pt idx="28">
                  <c:v>378.2</c:v>
                </c:pt>
                <c:pt idx="29">
                  <c:v>44.2</c:v>
                </c:pt>
                <c:pt idx="30">
                  <c:v>41.1</c:v>
                </c:pt>
                <c:pt idx="31">
                  <c:v>32.1</c:v>
                </c:pt>
                <c:pt idx="32">
                  <c:v>27.5</c:v>
                </c:pt>
                <c:pt idx="33">
                  <c:v>337.2</c:v>
                </c:pt>
                <c:pt idx="34">
                  <c:v>24.5</c:v>
                </c:pt>
                <c:pt idx="35">
                  <c:v>163.4</c:v>
                </c:pt>
                <c:pt idx="36">
                  <c:v>125</c:v>
                </c:pt>
                <c:pt idx="37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3-40C1-8DDA-ACF242B8C729}"/>
            </c:ext>
          </c:extLst>
        </c:ser>
        <c:ser>
          <c:idx val="1"/>
          <c:order val="1"/>
          <c:tx>
            <c:strRef>
              <c:f>P_Grsalg_kom!$U$9</c:f>
              <c:strCache>
                <c:ptCount val="1"/>
                <c:pt idx="0">
                  <c:v>høyensilasje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P_Grsalg_kom!$S$10:$S$47</c:f>
              <c:strCache>
                <c:ptCount val="38"/>
                <c:pt idx="0">
                  <c:v>Osen</c:v>
                </c:pt>
                <c:pt idx="1">
                  <c:v>Frøya</c:v>
                </c:pt>
                <c:pt idx="2">
                  <c:v>Røyrvik</c:v>
                </c:pt>
                <c:pt idx="3">
                  <c:v>Tydal</c:v>
                </c:pt>
                <c:pt idx="4">
                  <c:v>Røros</c:v>
                </c:pt>
                <c:pt idx="5">
                  <c:v>Holtålen</c:v>
                </c:pt>
                <c:pt idx="6">
                  <c:v>Leka</c:v>
                </c:pt>
                <c:pt idx="7">
                  <c:v>Flatanger</c:v>
                </c:pt>
                <c:pt idx="8">
                  <c:v>Malvik</c:v>
                </c:pt>
                <c:pt idx="9">
                  <c:v>Frosta</c:v>
                </c:pt>
                <c:pt idx="10">
                  <c:v>Hitra</c:v>
                </c:pt>
                <c:pt idx="11">
                  <c:v>Meråker</c:v>
                </c:pt>
                <c:pt idx="12">
                  <c:v>Namsskogan</c:v>
                </c:pt>
                <c:pt idx="13">
                  <c:v>Åfjord</c:v>
                </c:pt>
                <c:pt idx="14">
                  <c:v>Trondheim</c:v>
                </c:pt>
                <c:pt idx="15">
                  <c:v>Skaun</c:v>
                </c:pt>
                <c:pt idx="16">
                  <c:v>Rindal</c:v>
                </c:pt>
                <c:pt idx="17">
                  <c:v>Snåsa</c:v>
                </c:pt>
                <c:pt idx="18">
                  <c:v>Selbu</c:v>
                </c:pt>
                <c:pt idx="19">
                  <c:v>Lierne</c:v>
                </c:pt>
                <c:pt idx="20">
                  <c:v>Høylandet</c:v>
                </c:pt>
                <c:pt idx="21">
                  <c:v>Oppdal</c:v>
                </c:pt>
                <c:pt idx="22">
                  <c:v>Overhalla</c:v>
                </c:pt>
                <c:pt idx="23">
                  <c:v>Rennebu</c:v>
                </c:pt>
                <c:pt idx="24">
                  <c:v>Grong</c:v>
                </c:pt>
                <c:pt idx="25">
                  <c:v>Inderøy</c:v>
                </c:pt>
                <c:pt idx="26">
                  <c:v>Ørland</c:v>
                </c:pt>
                <c:pt idx="27">
                  <c:v>Melhus</c:v>
                </c:pt>
                <c:pt idx="28">
                  <c:v>Stjørdal</c:v>
                </c:pt>
                <c:pt idx="29">
                  <c:v>Nærøysund</c:v>
                </c:pt>
                <c:pt idx="30">
                  <c:v>Verdal</c:v>
                </c:pt>
                <c:pt idx="31">
                  <c:v>Heim</c:v>
                </c:pt>
                <c:pt idx="32">
                  <c:v>Namsos</c:v>
                </c:pt>
                <c:pt idx="33">
                  <c:v>Indre Fosen</c:v>
                </c:pt>
                <c:pt idx="34">
                  <c:v>Midtre Gauldal</c:v>
                </c:pt>
                <c:pt idx="35">
                  <c:v>Levanger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P_Grsalg_kom!$U$10:$U$47</c:f>
              <c:numCache>
                <c:formatCode>#,##0</c:formatCode>
                <c:ptCount val="38"/>
                <c:pt idx="0">
                  <c:v>24.3</c:v>
                </c:pt>
                <c:pt idx="1">
                  <c:v>0</c:v>
                </c:pt>
                <c:pt idx="2">
                  <c:v>0</c:v>
                </c:pt>
                <c:pt idx="3">
                  <c:v>109.7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22</c:v>
                </c:pt>
                <c:pt idx="8">
                  <c:v>50</c:v>
                </c:pt>
                <c:pt idx="9">
                  <c:v>0</c:v>
                </c:pt>
                <c:pt idx="10">
                  <c:v>0</c:v>
                </c:pt>
                <c:pt idx="11">
                  <c:v>8.4</c:v>
                </c:pt>
                <c:pt idx="12">
                  <c:v>165</c:v>
                </c:pt>
                <c:pt idx="13">
                  <c:v>0</c:v>
                </c:pt>
                <c:pt idx="14">
                  <c:v>1083</c:v>
                </c:pt>
                <c:pt idx="15">
                  <c:v>268.89999999999998</c:v>
                </c:pt>
                <c:pt idx="16">
                  <c:v>10.4</c:v>
                </c:pt>
                <c:pt idx="17">
                  <c:v>67.3</c:v>
                </c:pt>
                <c:pt idx="18">
                  <c:v>361.1</c:v>
                </c:pt>
                <c:pt idx="19">
                  <c:v>70.400000000000006</c:v>
                </c:pt>
                <c:pt idx="20">
                  <c:v>0</c:v>
                </c:pt>
                <c:pt idx="21">
                  <c:v>210</c:v>
                </c:pt>
                <c:pt idx="22">
                  <c:v>0</c:v>
                </c:pt>
                <c:pt idx="23">
                  <c:v>9.4</c:v>
                </c:pt>
                <c:pt idx="24">
                  <c:v>18.5</c:v>
                </c:pt>
                <c:pt idx="25">
                  <c:v>0</c:v>
                </c:pt>
                <c:pt idx="26">
                  <c:v>395.9</c:v>
                </c:pt>
                <c:pt idx="27">
                  <c:v>176.9</c:v>
                </c:pt>
                <c:pt idx="28">
                  <c:v>491.4</c:v>
                </c:pt>
                <c:pt idx="29">
                  <c:v>285.60000000000002</c:v>
                </c:pt>
                <c:pt idx="30">
                  <c:v>344.6</c:v>
                </c:pt>
                <c:pt idx="31">
                  <c:v>201.3</c:v>
                </c:pt>
                <c:pt idx="32">
                  <c:v>654.4</c:v>
                </c:pt>
                <c:pt idx="33">
                  <c:v>379.9</c:v>
                </c:pt>
                <c:pt idx="34">
                  <c:v>274.7</c:v>
                </c:pt>
                <c:pt idx="35">
                  <c:v>375</c:v>
                </c:pt>
                <c:pt idx="36">
                  <c:v>400.1</c:v>
                </c:pt>
                <c:pt idx="37">
                  <c:v>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3-40C1-8DDA-ACF242B8C729}"/>
            </c:ext>
          </c:extLst>
        </c:ser>
        <c:ser>
          <c:idx val="2"/>
          <c:order val="2"/>
          <c:tx>
            <c:strRef>
              <c:f>P_Grsalg_kom!$V$9</c:f>
              <c:strCache>
                <c:ptCount val="1"/>
                <c:pt idx="0">
                  <c:v>surfôr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P_Grsalg_kom!$S$10:$S$47</c:f>
              <c:strCache>
                <c:ptCount val="38"/>
                <c:pt idx="0">
                  <c:v>Osen</c:v>
                </c:pt>
                <c:pt idx="1">
                  <c:v>Frøya</c:v>
                </c:pt>
                <c:pt idx="2">
                  <c:v>Røyrvik</c:v>
                </c:pt>
                <c:pt idx="3">
                  <c:v>Tydal</c:v>
                </c:pt>
                <c:pt idx="4">
                  <c:v>Røros</c:v>
                </c:pt>
                <c:pt idx="5">
                  <c:v>Holtålen</c:v>
                </c:pt>
                <c:pt idx="6">
                  <c:v>Leka</c:v>
                </c:pt>
                <c:pt idx="7">
                  <c:v>Flatanger</c:v>
                </c:pt>
                <c:pt idx="8">
                  <c:v>Malvik</c:v>
                </c:pt>
                <c:pt idx="9">
                  <c:v>Frosta</c:v>
                </c:pt>
                <c:pt idx="10">
                  <c:v>Hitra</c:v>
                </c:pt>
                <c:pt idx="11">
                  <c:v>Meråker</c:v>
                </c:pt>
                <c:pt idx="12">
                  <c:v>Namsskogan</c:v>
                </c:pt>
                <c:pt idx="13">
                  <c:v>Åfjord</c:v>
                </c:pt>
                <c:pt idx="14">
                  <c:v>Trondheim</c:v>
                </c:pt>
                <c:pt idx="15">
                  <c:v>Skaun</c:v>
                </c:pt>
                <c:pt idx="16">
                  <c:v>Rindal</c:v>
                </c:pt>
                <c:pt idx="17">
                  <c:v>Snåsa</c:v>
                </c:pt>
                <c:pt idx="18">
                  <c:v>Selbu</c:v>
                </c:pt>
                <c:pt idx="19">
                  <c:v>Lierne</c:v>
                </c:pt>
                <c:pt idx="20">
                  <c:v>Høylandet</c:v>
                </c:pt>
                <c:pt idx="21">
                  <c:v>Oppdal</c:v>
                </c:pt>
                <c:pt idx="22">
                  <c:v>Overhalla</c:v>
                </c:pt>
                <c:pt idx="23">
                  <c:v>Rennebu</c:v>
                </c:pt>
                <c:pt idx="24">
                  <c:v>Grong</c:v>
                </c:pt>
                <c:pt idx="25">
                  <c:v>Inderøy</c:v>
                </c:pt>
                <c:pt idx="26">
                  <c:v>Ørland</c:v>
                </c:pt>
                <c:pt idx="27">
                  <c:v>Melhus</c:v>
                </c:pt>
                <c:pt idx="28">
                  <c:v>Stjørdal</c:v>
                </c:pt>
                <c:pt idx="29">
                  <c:v>Nærøysund</c:v>
                </c:pt>
                <c:pt idx="30">
                  <c:v>Verdal</c:v>
                </c:pt>
                <c:pt idx="31">
                  <c:v>Heim</c:v>
                </c:pt>
                <c:pt idx="32">
                  <c:v>Namsos</c:v>
                </c:pt>
                <c:pt idx="33">
                  <c:v>Indre Fosen</c:v>
                </c:pt>
                <c:pt idx="34">
                  <c:v>Midtre Gauldal</c:v>
                </c:pt>
                <c:pt idx="35">
                  <c:v>Levanger</c:v>
                </c:pt>
                <c:pt idx="36">
                  <c:v>Orkland</c:v>
                </c:pt>
                <c:pt idx="37">
                  <c:v>Steinkjer</c:v>
                </c:pt>
              </c:strCache>
            </c:strRef>
          </c:cat>
          <c:val>
            <c:numRef>
              <c:f>P_Grsalg_kom!$V$10:$V$47</c:f>
              <c:numCache>
                <c:formatCode>#,##0</c:formatCode>
                <c:ptCount val="38"/>
                <c:pt idx="0">
                  <c:v>29</c:v>
                </c:pt>
                <c:pt idx="1">
                  <c:v>178.4</c:v>
                </c:pt>
                <c:pt idx="2">
                  <c:v>696.5</c:v>
                </c:pt>
                <c:pt idx="3">
                  <c:v>685.1</c:v>
                </c:pt>
                <c:pt idx="4">
                  <c:v>678.5</c:v>
                </c:pt>
                <c:pt idx="5">
                  <c:v>839.9</c:v>
                </c:pt>
                <c:pt idx="6">
                  <c:v>932</c:v>
                </c:pt>
                <c:pt idx="7">
                  <c:v>1172.5</c:v>
                </c:pt>
                <c:pt idx="8">
                  <c:v>1083.5999999999999</c:v>
                </c:pt>
                <c:pt idx="9">
                  <c:v>1371.5</c:v>
                </c:pt>
                <c:pt idx="10">
                  <c:v>1448.7</c:v>
                </c:pt>
                <c:pt idx="11">
                  <c:v>1747.5</c:v>
                </c:pt>
                <c:pt idx="12">
                  <c:v>1991.7</c:v>
                </c:pt>
                <c:pt idx="13">
                  <c:v>2278.5</c:v>
                </c:pt>
                <c:pt idx="14">
                  <c:v>1306.8</c:v>
                </c:pt>
                <c:pt idx="15">
                  <c:v>2292.1</c:v>
                </c:pt>
                <c:pt idx="16">
                  <c:v>2732.4</c:v>
                </c:pt>
                <c:pt idx="17">
                  <c:v>2755.4</c:v>
                </c:pt>
                <c:pt idx="18">
                  <c:v>2398.3000000000002</c:v>
                </c:pt>
                <c:pt idx="19">
                  <c:v>3411.6</c:v>
                </c:pt>
                <c:pt idx="20">
                  <c:v>3778.8</c:v>
                </c:pt>
                <c:pt idx="21">
                  <c:v>3796.5</c:v>
                </c:pt>
                <c:pt idx="22">
                  <c:v>4467.8999999999996</c:v>
                </c:pt>
                <c:pt idx="23">
                  <c:v>4568.8</c:v>
                </c:pt>
                <c:pt idx="24">
                  <c:v>4945.2</c:v>
                </c:pt>
                <c:pt idx="25">
                  <c:v>5118.3999999999996</c:v>
                </c:pt>
                <c:pt idx="26">
                  <c:v>4722.1000000000004</c:v>
                </c:pt>
                <c:pt idx="27">
                  <c:v>5016.5</c:v>
                </c:pt>
                <c:pt idx="28">
                  <c:v>5412.5</c:v>
                </c:pt>
                <c:pt idx="29">
                  <c:v>6142.5</c:v>
                </c:pt>
                <c:pt idx="30">
                  <c:v>6991.8</c:v>
                </c:pt>
                <c:pt idx="31">
                  <c:v>7755.1</c:v>
                </c:pt>
                <c:pt idx="32">
                  <c:v>7761.8</c:v>
                </c:pt>
                <c:pt idx="33">
                  <c:v>8056.8</c:v>
                </c:pt>
                <c:pt idx="34">
                  <c:v>9627.9</c:v>
                </c:pt>
                <c:pt idx="35">
                  <c:v>9797</c:v>
                </c:pt>
                <c:pt idx="36">
                  <c:v>10661.7</c:v>
                </c:pt>
                <c:pt idx="37">
                  <c:v>15047.8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03-40C1-8DDA-ACF242B8C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20167599"/>
        <c:axId val="120157199"/>
      </c:barChart>
      <c:catAx>
        <c:axId val="1201675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0157199"/>
        <c:crosses val="autoZero"/>
        <c:auto val="1"/>
        <c:lblAlgn val="ctr"/>
        <c:lblOffset val="100"/>
        <c:tickLblSkip val="1"/>
        <c:noMultiLvlLbl val="0"/>
      </c:catAx>
      <c:valAx>
        <c:axId val="120157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</a:t>
                </a:r>
              </a:p>
            </c:rich>
          </c:tx>
          <c:layout>
            <c:manualLayout>
              <c:xMode val="edge"/>
              <c:yMode val="edge"/>
              <c:x val="0.64108096871676512"/>
              <c:y val="0.961518148993590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0167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697724829737562"/>
          <c:y val="0.96688365094428341"/>
          <c:w val="0.25175984225574172"/>
          <c:h val="2.4430138415108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[Prod_tilskudd_2017_2022_Trlag.xlsx]P_Rangerign!Pivottabell9</c:name>
    <c:fmtId val="11"/>
  </c:pivotSource>
  <c:chart>
    <c:title>
      <c:tx>
        <c:strRef>
          <c:f>P_Rangerign!$B$2</c:f>
          <c:strCache>
            <c:ptCount val="1"/>
            <c:pt idx="0">
              <c:v>Antall ungpurker i Trøndelag i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9735683760683762"/>
          <c:y val="7.0562970408840742E-2"/>
          <c:w val="0.74935520559930013"/>
          <c:h val="0.883076388501082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P_Rangerign!$B$2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P_Rangerign!$B$2</c:f>
              <c:strCache>
                <c:ptCount val="38"/>
                <c:pt idx="0">
                  <c:v>Namsskogan</c:v>
                </c:pt>
                <c:pt idx="1">
                  <c:v>Flatanger</c:v>
                </c:pt>
                <c:pt idx="2">
                  <c:v>Åfjord</c:v>
                </c:pt>
                <c:pt idx="3">
                  <c:v>Oppdal</c:v>
                </c:pt>
                <c:pt idx="4">
                  <c:v>Hitra</c:v>
                </c:pt>
                <c:pt idx="5">
                  <c:v>Osen</c:v>
                </c:pt>
                <c:pt idx="6">
                  <c:v>Holtålen</c:v>
                </c:pt>
                <c:pt idx="7">
                  <c:v>Leka</c:v>
                </c:pt>
                <c:pt idx="8">
                  <c:v>Lierne</c:v>
                </c:pt>
                <c:pt idx="9">
                  <c:v>Tydal</c:v>
                </c:pt>
                <c:pt idx="10">
                  <c:v>Melhus</c:v>
                </c:pt>
                <c:pt idx="11">
                  <c:v>Frøya</c:v>
                </c:pt>
                <c:pt idx="12">
                  <c:v>Meråker</c:v>
                </c:pt>
                <c:pt idx="13">
                  <c:v>Røyrvik</c:v>
                </c:pt>
                <c:pt idx="14">
                  <c:v>Røros</c:v>
                </c:pt>
                <c:pt idx="15">
                  <c:v>Rennebu</c:v>
                </c:pt>
                <c:pt idx="16">
                  <c:v>Rindal</c:v>
                </c:pt>
                <c:pt idx="17">
                  <c:v>Trondheim</c:v>
                </c:pt>
                <c:pt idx="18">
                  <c:v>Indre Fosen</c:v>
                </c:pt>
                <c:pt idx="19">
                  <c:v>Selbu</c:v>
                </c:pt>
                <c:pt idx="20">
                  <c:v>Nærøysund</c:v>
                </c:pt>
                <c:pt idx="21">
                  <c:v>Stjørdal</c:v>
                </c:pt>
                <c:pt idx="22">
                  <c:v>Ørland</c:v>
                </c:pt>
                <c:pt idx="23">
                  <c:v>Orkland</c:v>
                </c:pt>
                <c:pt idx="24">
                  <c:v>Malvik</c:v>
                </c:pt>
                <c:pt idx="25">
                  <c:v>Heim</c:v>
                </c:pt>
                <c:pt idx="26">
                  <c:v>Midtre Gauldal</c:v>
                </c:pt>
                <c:pt idx="27">
                  <c:v>Namsos</c:v>
                </c:pt>
                <c:pt idx="28">
                  <c:v>Skaun</c:v>
                </c:pt>
                <c:pt idx="29">
                  <c:v>Snåsa</c:v>
                </c:pt>
                <c:pt idx="30">
                  <c:v>Grong</c:v>
                </c:pt>
                <c:pt idx="31">
                  <c:v>Høylandet</c:v>
                </c:pt>
                <c:pt idx="32">
                  <c:v>Overhalla</c:v>
                </c:pt>
                <c:pt idx="33">
                  <c:v>Steinkjer</c:v>
                </c:pt>
                <c:pt idx="34">
                  <c:v>Frosta</c:v>
                </c:pt>
                <c:pt idx="35">
                  <c:v>Inderøy</c:v>
                </c:pt>
                <c:pt idx="36">
                  <c:v>Verdal</c:v>
                </c:pt>
                <c:pt idx="37">
                  <c:v>Levanger</c:v>
                </c:pt>
              </c:strCache>
            </c:strRef>
          </c:cat>
          <c:val>
            <c:numRef>
              <c:f>P_Rangerign!$B$2</c:f>
              <c:numCache>
                <c:formatCode>#,##0</c:formatCode>
                <c:ptCount val="38"/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38</c:v>
                </c:pt>
                <c:pt idx="19">
                  <c:v>39</c:v>
                </c:pt>
                <c:pt idx="20">
                  <c:v>50</c:v>
                </c:pt>
                <c:pt idx="21">
                  <c:v>57</c:v>
                </c:pt>
                <c:pt idx="22">
                  <c:v>75</c:v>
                </c:pt>
                <c:pt idx="23">
                  <c:v>79</c:v>
                </c:pt>
                <c:pt idx="24">
                  <c:v>81</c:v>
                </c:pt>
                <c:pt idx="25">
                  <c:v>91</c:v>
                </c:pt>
                <c:pt idx="26">
                  <c:v>95</c:v>
                </c:pt>
                <c:pt idx="27">
                  <c:v>97</c:v>
                </c:pt>
                <c:pt idx="28">
                  <c:v>100</c:v>
                </c:pt>
                <c:pt idx="29">
                  <c:v>109</c:v>
                </c:pt>
                <c:pt idx="30">
                  <c:v>109</c:v>
                </c:pt>
                <c:pt idx="31">
                  <c:v>194</c:v>
                </c:pt>
                <c:pt idx="32">
                  <c:v>216</c:v>
                </c:pt>
                <c:pt idx="33">
                  <c:v>241</c:v>
                </c:pt>
                <c:pt idx="34">
                  <c:v>303</c:v>
                </c:pt>
                <c:pt idx="35">
                  <c:v>878</c:v>
                </c:pt>
                <c:pt idx="36">
                  <c:v>1135</c:v>
                </c:pt>
                <c:pt idx="37">
                  <c:v>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3-41E8-9E34-74EE70F2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233019615"/>
        <c:axId val="1233007967"/>
      </c:barChart>
      <c:catAx>
        <c:axId val="12330196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nb-NO"/>
          </a:p>
        </c:txPr>
        <c:crossAx val="1233007967"/>
        <c:crosses val="autoZero"/>
        <c:auto val="1"/>
        <c:lblAlgn val="ctr"/>
        <c:lblOffset val="100"/>
        <c:noMultiLvlLbl val="0"/>
      </c:catAx>
      <c:valAx>
        <c:axId val="1233007967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 dyr</a:t>
                </a:r>
              </a:p>
            </c:rich>
          </c:tx>
          <c:layout>
            <c:manualLayout>
              <c:xMode val="edge"/>
              <c:yMode val="edge"/>
              <c:x val="0.51599256342957134"/>
              <c:y val="0.96874652248850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crossAx val="1233019615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[Prod_tilskudd_2017_2022_Trlag.xlsx]P_Rangerign!Pivottabell8</c:name>
    <c:fmtId val="8"/>
  </c:pivotSource>
  <c:chart>
    <c:title>
      <c:tx>
        <c:strRef>
          <c:f>P_Rangerign!$B$3</c:f>
          <c:strCache>
            <c:ptCount val="1"/>
            <c:pt idx="0">
              <c:v>Antall foretak med ungpurker i Trøndelag i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9192957130358707"/>
          <c:y val="7.9083669639218035E-2"/>
          <c:w val="0.77118153980752402"/>
          <c:h val="0.869990743298222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P_Rangerign!$B$3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P_Rangerign!$B$3</c:f>
              <c:strCache>
                <c:ptCount val="38"/>
                <c:pt idx="0">
                  <c:v>Namsskogan</c:v>
                </c:pt>
                <c:pt idx="1">
                  <c:v>Meråker</c:v>
                </c:pt>
                <c:pt idx="2">
                  <c:v>Tydal</c:v>
                </c:pt>
                <c:pt idx="3">
                  <c:v>Åfjord</c:v>
                </c:pt>
                <c:pt idx="4">
                  <c:v>Frøya</c:v>
                </c:pt>
                <c:pt idx="5">
                  <c:v>Røyrvik</c:v>
                </c:pt>
                <c:pt idx="6">
                  <c:v>Hitra</c:v>
                </c:pt>
                <c:pt idx="7">
                  <c:v>Leka</c:v>
                </c:pt>
                <c:pt idx="8">
                  <c:v>Flatanger</c:v>
                </c:pt>
                <c:pt idx="9">
                  <c:v>Melhus</c:v>
                </c:pt>
                <c:pt idx="10">
                  <c:v>Oppdal</c:v>
                </c:pt>
                <c:pt idx="11">
                  <c:v>Lierne</c:v>
                </c:pt>
                <c:pt idx="12">
                  <c:v>Osen</c:v>
                </c:pt>
                <c:pt idx="13">
                  <c:v>Holtålen</c:v>
                </c:pt>
                <c:pt idx="14">
                  <c:v>Røros</c:v>
                </c:pt>
                <c:pt idx="15">
                  <c:v>Grong</c:v>
                </c:pt>
                <c:pt idx="16">
                  <c:v>Rennebu</c:v>
                </c:pt>
                <c:pt idx="17">
                  <c:v>Rindal</c:v>
                </c:pt>
                <c:pt idx="18">
                  <c:v>Midtre Gauldal</c:v>
                </c:pt>
                <c:pt idx="19">
                  <c:v>Skaun</c:v>
                </c:pt>
                <c:pt idx="20">
                  <c:v>Høylandet</c:v>
                </c:pt>
                <c:pt idx="21">
                  <c:v>Selbu</c:v>
                </c:pt>
                <c:pt idx="22">
                  <c:v>Ørland</c:v>
                </c:pt>
                <c:pt idx="23">
                  <c:v>Nærøysund</c:v>
                </c:pt>
                <c:pt idx="24">
                  <c:v>Snåsa</c:v>
                </c:pt>
                <c:pt idx="25">
                  <c:v>Heim</c:v>
                </c:pt>
                <c:pt idx="26">
                  <c:v>Malvik</c:v>
                </c:pt>
                <c:pt idx="27">
                  <c:v>Indre Fosen</c:v>
                </c:pt>
                <c:pt idx="28">
                  <c:v>Orkland</c:v>
                </c:pt>
                <c:pt idx="29">
                  <c:v>Trondheim</c:v>
                </c:pt>
                <c:pt idx="30">
                  <c:v>Namsos</c:v>
                </c:pt>
                <c:pt idx="31">
                  <c:v>Stjørdal</c:v>
                </c:pt>
                <c:pt idx="32">
                  <c:v>Overhalla</c:v>
                </c:pt>
                <c:pt idx="33">
                  <c:v>Frosta</c:v>
                </c:pt>
                <c:pt idx="34">
                  <c:v>Steinkjer</c:v>
                </c:pt>
                <c:pt idx="35">
                  <c:v>Inderøy</c:v>
                </c:pt>
                <c:pt idx="36">
                  <c:v>Levanger</c:v>
                </c:pt>
                <c:pt idx="37">
                  <c:v>Verdal</c:v>
                </c:pt>
              </c:strCache>
            </c:strRef>
          </c:cat>
          <c:val>
            <c:numRef>
              <c:f>P_Rangerign!$B$3</c:f>
              <c:numCache>
                <c:formatCode>#,##0</c:formatCode>
                <c:ptCount val="38"/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10</c:v>
                </c:pt>
                <c:pt idx="35">
                  <c:v>14</c:v>
                </c:pt>
                <c:pt idx="36">
                  <c:v>22</c:v>
                </c:pt>
                <c:pt idx="3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D-482C-A178-490A473AD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5493552"/>
        <c:axId val="405492304"/>
      </c:barChart>
      <c:catAx>
        <c:axId val="405493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nb-NO"/>
          </a:p>
        </c:txPr>
        <c:crossAx val="405492304"/>
        <c:crosses val="autoZero"/>
        <c:auto val="1"/>
        <c:lblAlgn val="ctr"/>
        <c:lblOffset val="100"/>
        <c:noMultiLvlLbl val="0"/>
      </c:catAx>
      <c:valAx>
        <c:axId val="405492304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 foretak</a:t>
                </a:r>
              </a:p>
            </c:rich>
          </c:tx>
          <c:layout>
            <c:manualLayout>
              <c:xMode val="edge"/>
              <c:yMode val="edge"/>
              <c:x val="0.48515223097112858"/>
              <c:y val="0.968340567538185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crossAx val="4054935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[Prod_tilskudd_2017_2022_Trlag.xlsx]P_Rangerign!Pivottabell11</c:name>
    <c:fmtId val="10"/>
  </c:pivotSource>
  <c:chart>
    <c:title>
      <c:tx>
        <c:strRef>
          <c:f>P_Rangerign!$B$4</c:f>
          <c:strCache>
            <c:ptCount val="1"/>
            <c:pt idx="0">
              <c:v>Antall dekar med poteter i Trøndelag i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8750042735042735"/>
          <c:y val="7.8880158730158731E-2"/>
          <c:w val="0.75513931623931629"/>
          <c:h val="0.878823859154200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P_Rangerign!$B$4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P_Rangerign!$B$4</c:f>
              <c:strCache>
                <c:ptCount val="38"/>
                <c:pt idx="0">
                  <c:v>Namsskogan</c:v>
                </c:pt>
                <c:pt idx="1">
                  <c:v>Holtålen</c:v>
                </c:pt>
                <c:pt idx="2">
                  <c:v>Osen</c:v>
                </c:pt>
                <c:pt idx="3">
                  <c:v>Heim</c:v>
                </c:pt>
                <c:pt idx="4">
                  <c:v>Rennebu</c:v>
                </c:pt>
                <c:pt idx="5">
                  <c:v>Tydal</c:v>
                </c:pt>
                <c:pt idx="6">
                  <c:v>Rindal</c:v>
                </c:pt>
                <c:pt idx="7">
                  <c:v>Hitra</c:v>
                </c:pt>
                <c:pt idx="8">
                  <c:v>Røyrvik</c:v>
                </c:pt>
                <c:pt idx="9">
                  <c:v>Midtre Gauldal</c:v>
                </c:pt>
                <c:pt idx="10">
                  <c:v>Flatanger</c:v>
                </c:pt>
                <c:pt idx="11">
                  <c:v>Frøya</c:v>
                </c:pt>
                <c:pt idx="12">
                  <c:v>Røros</c:v>
                </c:pt>
                <c:pt idx="13">
                  <c:v>Malvik</c:v>
                </c:pt>
                <c:pt idx="14">
                  <c:v>Høylandet</c:v>
                </c:pt>
                <c:pt idx="15">
                  <c:v>Leka</c:v>
                </c:pt>
                <c:pt idx="16">
                  <c:v>Åfjord</c:v>
                </c:pt>
                <c:pt idx="17">
                  <c:v>Selbu</c:v>
                </c:pt>
                <c:pt idx="18">
                  <c:v>Snåsa</c:v>
                </c:pt>
                <c:pt idx="19">
                  <c:v>Namsos</c:v>
                </c:pt>
                <c:pt idx="20">
                  <c:v>Lierne</c:v>
                </c:pt>
                <c:pt idx="21">
                  <c:v>Indre Fosen</c:v>
                </c:pt>
                <c:pt idx="22">
                  <c:v>Nærøysund</c:v>
                </c:pt>
                <c:pt idx="23">
                  <c:v>Trondheim</c:v>
                </c:pt>
                <c:pt idx="24">
                  <c:v>Skaun</c:v>
                </c:pt>
                <c:pt idx="25">
                  <c:v>Ørland</c:v>
                </c:pt>
                <c:pt idx="26">
                  <c:v>Orkland</c:v>
                </c:pt>
                <c:pt idx="27">
                  <c:v>Grong</c:v>
                </c:pt>
                <c:pt idx="28">
                  <c:v>Meråker</c:v>
                </c:pt>
                <c:pt idx="29">
                  <c:v>Steinkjer</c:v>
                </c:pt>
                <c:pt idx="30">
                  <c:v>Inderøy</c:v>
                </c:pt>
                <c:pt idx="31">
                  <c:v>Melhus</c:v>
                </c:pt>
                <c:pt idx="32">
                  <c:v>Oppdal</c:v>
                </c:pt>
                <c:pt idx="33">
                  <c:v>Verdal</c:v>
                </c:pt>
                <c:pt idx="34">
                  <c:v>Stjørdal</c:v>
                </c:pt>
                <c:pt idx="35">
                  <c:v>Overhalla</c:v>
                </c:pt>
                <c:pt idx="36">
                  <c:v>Levanger</c:v>
                </c:pt>
                <c:pt idx="37">
                  <c:v>Frosta</c:v>
                </c:pt>
              </c:strCache>
            </c:strRef>
          </c:cat>
          <c:val>
            <c:numRef>
              <c:f>P_Rangerign!$B$4</c:f>
              <c:numCache>
                <c:formatCode>#,##0</c:formatCode>
                <c:ptCount val="38"/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5</c:v>
                </c:pt>
                <c:pt idx="16">
                  <c:v>5</c:v>
                </c:pt>
                <c:pt idx="17">
                  <c:v>6</c:v>
                </c:pt>
                <c:pt idx="18">
                  <c:v>8</c:v>
                </c:pt>
                <c:pt idx="19">
                  <c:v>10</c:v>
                </c:pt>
                <c:pt idx="20">
                  <c:v>10</c:v>
                </c:pt>
                <c:pt idx="21">
                  <c:v>17</c:v>
                </c:pt>
                <c:pt idx="22">
                  <c:v>19</c:v>
                </c:pt>
                <c:pt idx="23">
                  <c:v>29</c:v>
                </c:pt>
                <c:pt idx="24">
                  <c:v>31</c:v>
                </c:pt>
                <c:pt idx="25">
                  <c:v>37</c:v>
                </c:pt>
                <c:pt idx="26">
                  <c:v>74</c:v>
                </c:pt>
                <c:pt idx="27">
                  <c:v>77</c:v>
                </c:pt>
                <c:pt idx="28">
                  <c:v>187</c:v>
                </c:pt>
                <c:pt idx="29">
                  <c:v>365</c:v>
                </c:pt>
                <c:pt idx="30">
                  <c:v>524</c:v>
                </c:pt>
                <c:pt idx="31">
                  <c:v>532</c:v>
                </c:pt>
                <c:pt idx="32">
                  <c:v>537</c:v>
                </c:pt>
                <c:pt idx="33">
                  <c:v>1369</c:v>
                </c:pt>
                <c:pt idx="34">
                  <c:v>1498</c:v>
                </c:pt>
                <c:pt idx="35">
                  <c:v>2422</c:v>
                </c:pt>
                <c:pt idx="36">
                  <c:v>2575</c:v>
                </c:pt>
                <c:pt idx="37">
                  <c:v>3145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9-4956-879C-D4010FD1C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04139200"/>
        <c:axId val="504147104"/>
      </c:barChart>
      <c:catAx>
        <c:axId val="504139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nb-NO"/>
          </a:p>
        </c:txPr>
        <c:crossAx val="504147104"/>
        <c:crosses val="autoZero"/>
        <c:auto val="1"/>
        <c:lblAlgn val="ctr"/>
        <c:lblOffset val="100"/>
        <c:noMultiLvlLbl val="0"/>
      </c:catAx>
      <c:valAx>
        <c:axId val="504147104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 dekar</a:t>
                </a:r>
              </a:p>
            </c:rich>
          </c:tx>
          <c:layout>
            <c:manualLayout>
              <c:xMode val="edge"/>
              <c:yMode val="edge"/>
              <c:x val="0.48801858974358975"/>
              <c:y val="0.975579433942200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crossAx val="504139200"/>
        <c:crossesAt val="1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[Prod_tilskudd_2017_2022_Trlag.xlsx]P_Rangerign!Pivottabell10</c:name>
    <c:fmtId val="10"/>
  </c:pivotSource>
  <c:chart>
    <c:title>
      <c:tx>
        <c:strRef>
          <c:f>P_Rangerign!$B$5</c:f>
          <c:strCache>
            <c:ptCount val="1"/>
            <c:pt idx="0">
              <c:v>Antall foretak med poteter i Trøndelag i 2022</c:v>
            </c:pt>
          </c:strCache>
        </c:strRef>
      </c:tx>
      <c:layout>
        <c:manualLayout>
          <c:xMode val="edge"/>
          <c:yMode val="edge"/>
          <c:x val="0.12079786324786325"/>
          <c:y val="8.39947089947089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8750042735042735"/>
          <c:y val="8.3768650793650798E-2"/>
          <c:w val="0.7764619658119658"/>
          <c:h val="0.874322410297515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P_Rangerign!$B$5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P_Rangerign!$B$5</c:f>
              <c:strCache>
                <c:ptCount val="38"/>
                <c:pt idx="0">
                  <c:v>Namsskogan</c:v>
                </c:pt>
                <c:pt idx="1">
                  <c:v>Holtålen</c:v>
                </c:pt>
                <c:pt idx="2">
                  <c:v>Osen</c:v>
                </c:pt>
                <c:pt idx="3">
                  <c:v>Heim</c:v>
                </c:pt>
                <c:pt idx="4">
                  <c:v>Rennebu</c:v>
                </c:pt>
                <c:pt idx="5">
                  <c:v>Tydal</c:v>
                </c:pt>
                <c:pt idx="6">
                  <c:v>Rindal</c:v>
                </c:pt>
                <c:pt idx="7">
                  <c:v>Hitra</c:v>
                </c:pt>
                <c:pt idx="8">
                  <c:v>Røyrvik</c:v>
                </c:pt>
                <c:pt idx="9">
                  <c:v>Midtre Gauldal</c:v>
                </c:pt>
                <c:pt idx="10">
                  <c:v>Frøya</c:v>
                </c:pt>
                <c:pt idx="11">
                  <c:v>Høylandet</c:v>
                </c:pt>
                <c:pt idx="12">
                  <c:v>Røros</c:v>
                </c:pt>
                <c:pt idx="13">
                  <c:v>Lierne</c:v>
                </c:pt>
                <c:pt idx="14">
                  <c:v>Flatanger</c:v>
                </c:pt>
                <c:pt idx="15">
                  <c:v>Malvik</c:v>
                </c:pt>
                <c:pt idx="16">
                  <c:v>Snåsa</c:v>
                </c:pt>
                <c:pt idx="17">
                  <c:v>Selbu</c:v>
                </c:pt>
                <c:pt idx="18">
                  <c:v>Leka</c:v>
                </c:pt>
                <c:pt idx="19">
                  <c:v>Meråker</c:v>
                </c:pt>
                <c:pt idx="20">
                  <c:v>Skaun</c:v>
                </c:pt>
                <c:pt idx="21">
                  <c:v>Åfjord</c:v>
                </c:pt>
                <c:pt idx="22">
                  <c:v>Grong</c:v>
                </c:pt>
                <c:pt idx="23">
                  <c:v>Namsos</c:v>
                </c:pt>
                <c:pt idx="24">
                  <c:v>Nærøysund</c:v>
                </c:pt>
                <c:pt idx="25">
                  <c:v>Orkland</c:v>
                </c:pt>
                <c:pt idx="26">
                  <c:v>Inderøy</c:v>
                </c:pt>
                <c:pt idx="27">
                  <c:v>Verdal</c:v>
                </c:pt>
                <c:pt idx="28">
                  <c:v>Indre Fosen</c:v>
                </c:pt>
                <c:pt idx="29">
                  <c:v>Melhus</c:v>
                </c:pt>
                <c:pt idx="30">
                  <c:v>Ørland</c:v>
                </c:pt>
                <c:pt idx="31">
                  <c:v>Oppdal</c:v>
                </c:pt>
                <c:pt idx="32">
                  <c:v>Steinkjer</c:v>
                </c:pt>
                <c:pt idx="33">
                  <c:v>Levanger</c:v>
                </c:pt>
                <c:pt idx="34">
                  <c:v>Trondheim</c:v>
                </c:pt>
                <c:pt idx="35">
                  <c:v>Overhalla</c:v>
                </c:pt>
                <c:pt idx="36">
                  <c:v>Stjørdal</c:v>
                </c:pt>
                <c:pt idx="37">
                  <c:v>Frosta</c:v>
                </c:pt>
              </c:strCache>
            </c:strRef>
          </c:cat>
          <c:val>
            <c:numRef>
              <c:f>P_Rangerign!$B$5</c:f>
              <c:numCache>
                <c:formatCode>#,##0</c:formatCode>
                <c:ptCount val="38"/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13</c:v>
                </c:pt>
                <c:pt idx="34">
                  <c:v>15</c:v>
                </c:pt>
                <c:pt idx="35">
                  <c:v>15</c:v>
                </c:pt>
                <c:pt idx="36">
                  <c:v>18</c:v>
                </c:pt>
                <c:pt idx="3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9-449E-98B4-7304DE63F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9126608"/>
        <c:axId val="609130768"/>
      </c:barChart>
      <c:catAx>
        <c:axId val="609126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nb-NO"/>
          </a:p>
        </c:txPr>
        <c:crossAx val="609130768"/>
        <c:crosses val="autoZero"/>
        <c:auto val="1"/>
        <c:lblAlgn val="ctr"/>
        <c:lblOffset val="100"/>
        <c:noMultiLvlLbl val="0"/>
      </c:catAx>
      <c:valAx>
        <c:axId val="60913076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 foretak</a:t>
                </a:r>
              </a:p>
            </c:rich>
          </c:tx>
          <c:layout>
            <c:manualLayout>
              <c:xMode val="edge"/>
              <c:yMode val="edge"/>
              <c:x val="0.48820854700854699"/>
              <c:y val="0.969417460317460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crossAx val="609126608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[Prod_tilskudd_2017_2022_Trlag.xlsx]P_rangøko!Pivottabell4</c:name>
    <c:fmtId val="4"/>
  </c:pivotSource>
  <c:chart>
    <c:title>
      <c:tx>
        <c:strRef>
          <c:f>P_rangøko!$O$7</c:f>
          <c:strCache>
            <c:ptCount val="1"/>
            <c:pt idx="0">
              <c:v>Økologisk produksjon av melkekyr i 2022 i antall daa/stk</c:v>
            </c:pt>
          </c:strCache>
        </c:strRef>
      </c:tx>
      <c:layout>
        <c:manualLayout>
          <c:xMode val="edge"/>
          <c:yMode val="edge"/>
          <c:x val="0.10120512820512821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0805384615384617"/>
          <c:y val="0.10403124999999998"/>
          <c:w val="0.74711986001749786"/>
          <c:h val="0.8582784451213670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P_rangøko!$O$7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P_rangøko!$O$7</c:f>
              <c:strCache>
                <c:ptCount val="27"/>
                <c:pt idx="0">
                  <c:v>Leka</c:v>
                </c:pt>
                <c:pt idx="1">
                  <c:v>Malvik</c:v>
                </c:pt>
                <c:pt idx="2">
                  <c:v>Rennebu</c:v>
                </c:pt>
                <c:pt idx="3">
                  <c:v>Hitra</c:v>
                </c:pt>
                <c:pt idx="4">
                  <c:v>Rindal</c:v>
                </c:pt>
                <c:pt idx="5">
                  <c:v>Flatanger</c:v>
                </c:pt>
                <c:pt idx="6">
                  <c:v>Stjørdal</c:v>
                </c:pt>
                <c:pt idx="7">
                  <c:v>Snåsa</c:v>
                </c:pt>
                <c:pt idx="8">
                  <c:v>Skaun</c:v>
                </c:pt>
                <c:pt idx="9">
                  <c:v>Verdal</c:v>
                </c:pt>
                <c:pt idx="10">
                  <c:v>Røros</c:v>
                </c:pt>
                <c:pt idx="11">
                  <c:v>Holtålen</c:v>
                </c:pt>
                <c:pt idx="12">
                  <c:v>Inderøy</c:v>
                </c:pt>
                <c:pt idx="13">
                  <c:v>Trondheim</c:v>
                </c:pt>
                <c:pt idx="14">
                  <c:v>Høylandet</c:v>
                </c:pt>
                <c:pt idx="15">
                  <c:v>Ørland</c:v>
                </c:pt>
                <c:pt idx="16">
                  <c:v>Orkland</c:v>
                </c:pt>
                <c:pt idx="17">
                  <c:v>Åfjord</c:v>
                </c:pt>
                <c:pt idx="18">
                  <c:v>Nærøysund</c:v>
                </c:pt>
                <c:pt idx="19">
                  <c:v>Steinkjer</c:v>
                </c:pt>
                <c:pt idx="20">
                  <c:v>Midtre Gauldal</c:v>
                </c:pt>
                <c:pt idx="21">
                  <c:v>Grong</c:v>
                </c:pt>
                <c:pt idx="22">
                  <c:v>Overhalla</c:v>
                </c:pt>
                <c:pt idx="23">
                  <c:v>Indre Fosen</c:v>
                </c:pt>
                <c:pt idx="24">
                  <c:v>Melhus</c:v>
                </c:pt>
                <c:pt idx="25">
                  <c:v>Namsos</c:v>
                </c:pt>
                <c:pt idx="26">
                  <c:v>Levanger</c:v>
                </c:pt>
              </c:strCache>
            </c:strRef>
          </c:cat>
          <c:val>
            <c:numRef>
              <c:f>P_rangøko!$O$7</c:f>
              <c:numCache>
                <c:formatCode>#,##0</c:formatCode>
                <c:ptCount val="27"/>
                <c:pt idx="0">
                  <c:v>6</c:v>
                </c:pt>
                <c:pt idx="1">
                  <c:v>6</c:v>
                </c:pt>
                <c:pt idx="2">
                  <c:v>19</c:v>
                </c:pt>
                <c:pt idx="3">
                  <c:v>29</c:v>
                </c:pt>
                <c:pt idx="4">
                  <c:v>34</c:v>
                </c:pt>
                <c:pt idx="5">
                  <c:v>35</c:v>
                </c:pt>
                <c:pt idx="6">
                  <c:v>40</c:v>
                </c:pt>
                <c:pt idx="7">
                  <c:v>41</c:v>
                </c:pt>
                <c:pt idx="8">
                  <c:v>47</c:v>
                </c:pt>
                <c:pt idx="9">
                  <c:v>50</c:v>
                </c:pt>
                <c:pt idx="10">
                  <c:v>55</c:v>
                </c:pt>
                <c:pt idx="11">
                  <c:v>65</c:v>
                </c:pt>
                <c:pt idx="12">
                  <c:v>71</c:v>
                </c:pt>
                <c:pt idx="13">
                  <c:v>81</c:v>
                </c:pt>
                <c:pt idx="14">
                  <c:v>87</c:v>
                </c:pt>
                <c:pt idx="15">
                  <c:v>91</c:v>
                </c:pt>
                <c:pt idx="16">
                  <c:v>93</c:v>
                </c:pt>
                <c:pt idx="17">
                  <c:v>95</c:v>
                </c:pt>
                <c:pt idx="18">
                  <c:v>99</c:v>
                </c:pt>
                <c:pt idx="19">
                  <c:v>101</c:v>
                </c:pt>
                <c:pt idx="20">
                  <c:v>122</c:v>
                </c:pt>
                <c:pt idx="21">
                  <c:v>169</c:v>
                </c:pt>
                <c:pt idx="22">
                  <c:v>195</c:v>
                </c:pt>
                <c:pt idx="23">
                  <c:v>197</c:v>
                </c:pt>
                <c:pt idx="24">
                  <c:v>202</c:v>
                </c:pt>
                <c:pt idx="25">
                  <c:v>290</c:v>
                </c:pt>
                <c:pt idx="26">
                  <c:v>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2-4762-BC1C-FF3045A9B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067038479"/>
        <c:axId val="1067038895"/>
      </c:barChart>
      <c:catAx>
        <c:axId val="10670384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67038895"/>
        <c:crosses val="autoZero"/>
        <c:auto val="1"/>
        <c:lblAlgn val="ctr"/>
        <c:lblOffset val="100"/>
        <c:tickLblSkip val="1"/>
        <c:noMultiLvlLbl val="0"/>
      </c:catAx>
      <c:valAx>
        <c:axId val="1067038895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 daa/stk</a:t>
                </a:r>
              </a:p>
            </c:rich>
          </c:tx>
          <c:layout>
            <c:manualLayout>
              <c:xMode val="edge"/>
              <c:yMode val="edge"/>
              <c:x val="0.51440277777777776"/>
              <c:y val="0.97127101813003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crossAx val="1067038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[Prod_tilskudd_2017_2022_Trlag.xlsx]P_rangøko!Pivottabell5</c:name>
    <c:fmtId val="4"/>
  </c:pivotSource>
  <c:chart>
    <c:title>
      <c:tx>
        <c:strRef>
          <c:f>P_rangøko!$O$8</c:f>
          <c:strCache>
            <c:ptCount val="1"/>
            <c:pt idx="0">
              <c:v>Antall foretak med økologisk produksjon av melkekyr i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8968418803418804"/>
          <c:y val="9.55675E-2"/>
          <c:w val="0.7680910256410256"/>
          <c:h val="0.860826098834658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P_rangøko!$O$8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P_rangøko!$O$8</c:f>
              <c:strCache>
                <c:ptCount val="27"/>
                <c:pt idx="0">
                  <c:v>Flatanger</c:v>
                </c:pt>
                <c:pt idx="1">
                  <c:v>Rennebu</c:v>
                </c:pt>
                <c:pt idx="2">
                  <c:v>Hitra</c:v>
                </c:pt>
                <c:pt idx="3">
                  <c:v>Rindal</c:v>
                </c:pt>
                <c:pt idx="4">
                  <c:v>Malvik</c:v>
                </c:pt>
                <c:pt idx="5">
                  <c:v>Åfjord</c:v>
                </c:pt>
                <c:pt idx="6">
                  <c:v>Skaun</c:v>
                </c:pt>
                <c:pt idx="7">
                  <c:v>Leka</c:v>
                </c:pt>
                <c:pt idx="8">
                  <c:v>Høylandet</c:v>
                </c:pt>
                <c:pt idx="9">
                  <c:v>Trondheim</c:v>
                </c:pt>
                <c:pt idx="10">
                  <c:v>Holtålen</c:v>
                </c:pt>
                <c:pt idx="11">
                  <c:v>Verdal</c:v>
                </c:pt>
                <c:pt idx="12">
                  <c:v>Stjørdal</c:v>
                </c:pt>
                <c:pt idx="13">
                  <c:v>Ørland</c:v>
                </c:pt>
                <c:pt idx="14">
                  <c:v>Nærøysund</c:v>
                </c:pt>
                <c:pt idx="15">
                  <c:v>Snåsa</c:v>
                </c:pt>
                <c:pt idx="16">
                  <c:v>Inderøy</c:v>
                </c:pt>
                <c:pt idx="17">
                  <c:v>Overhalla</c:v>
                </c:pt>
                <c:pt idx="18">
                  <c:v>Røros</c:v>
                </c:pt>
                <c:pt idx="19">
                  <c:v>Grong</c:v>
                </c:pt>
                <c:pt idx="20">
                  <c:v>Orkland</c:v>
                </c:pt>
                <c:pt idx="21">
                  <c:v>Midtre Gauldal</c:v>
                </c:pt>
                <c:pt idx="22">
                  <c:v>Steinkjer</c:v>
                </c:pt>
                <c:pt idx="23">
                  <c:v>Indre Fosen</c:v>
                </c:pt>
                <c:pt idx="24">
                  <c:v>Melhus</c:v>
                </c:pt>
                <c:pt idx="25">
                  <c:v>Namsos</c:v>
                </c:pt>
                <c:pt idx="26">
                  <c:v>Levanger</c:v>
                </c:pt>
              </c:strCache>
            </c:strRef>
          </c:cat>
          <c:val>
            <c:numRef>
              <c:f>P_rangøko!$O$8</c:f>
              <c:numCache>
                <c:formatCode>#,##0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9-47B5-ABD5-78ABE1F57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067050543"/>
        <c:axId val="1067033071"/>
      </c:barChart>
      <c:catAx>
        <c:axId val="10670505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67033071"/>
        <c:crosses val="autoZero"/>
        <c:auto val="1"/>
        <c:lblAlgn val="ctr"/>
        <c:lblOffset val="100"/>
        <c:tickLblSkip val="1"/>
        <c:noMultiLvlLbl val="0"/>
      </c:catAx>
      <c:valAx>
        <c:axId val="106703307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 foretak</a:t>
                </a:r>
              </a:p>
            </c:rich>
          </c:tx>
          <c:layout>
            <c:manualLayout>
              <c:xMode val="edge"/>
              <c:yMode val="edge"/>
              <c:x val="0.48349316239316237"/>
              <c:y val="0.968608927918358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none"/>
        <c:minorTickMark val="none"/>
        <c:tickLblPos val="nextTo"/>
        <c:crossAx val="1067050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4356101</xdr:colOff>
      <xdr:row>11</xdr:row>
      <xdr:rowOff>76199</xdr:rowOff>
    </xdr:from>
    <xdr:to>
      <xdr:col>1</xdr:col>
      <xdr:colOff>5438775</xdr:colOff>
      <xdr:row>16</xdr:row>
      <xdr:rowOff>52663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7427191-AC3E-41AC-A1E7-24EF5003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8101" y="2686049"/>
          <a:ext cx="1082674" cy="1262339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0.82476</cdr:x>
      <cdr:y>0.98767</cdr:y>
    </cdr:from>
    <cdr:to>
      <cdr:x>0.97739</cdr:x>
      <cdr:y>1</cdr:y>
    </cdr:to>
    <cdr:sp macro="" textlink="">
      <cdr:nvSpPr>
        <cdr:cNvPr id="2" name="TekstSylinder 4">
          <a:extLst xmlns:a="http://schemas.openxmlformats.org/drawingml/2006/main">
            <a:ext uri="{FF2B5EF4-FFF2-40B4-BE49-F238E27FC236}">
              <a16:creationId xmlns:a16="http://schemas.microsoft.com/office/drawing/2014/main" id="{44A4B696-0D46-203D-445B-35F974E33F4B}"/>
            </a:ext>
          </a:extLst>
        </cdr:cNvPr>
        <cdr:cNvSpPr txBox="1"/>
      </cdr:nvSpPr>
      <cdr:spPr>
        <a:xfrm xmlns:a="http://schemas.openxmlformats.org/drawingml/2006/main">
          <a:off x="5499100" y="8664342"/>
          <a:ext cx="1017632" cy="1081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6</xdr:row>
      <xdr:rowOff>152400</xdr:rowOff>
    </xdr:from>
    <xdr:to>
      <xdr:col>13</xdr:col>
      <xdr:colOff>279449</xdr:colOff>
      <xdr:row>48</xdr:row>
      <xdr:rowOff>133350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1492117E-F476-4C1E-8B7C-72AC14273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638174</xdr:colOff>
      <xdr:row>6</xdr:row>
      <xdr:rowOff>201705</xdr:rowOff>
    </xdr:from>
    <xdr:to>
      <xdr:col>20</xdr:col>
      <xdr:colOff>228599</xdr:colOff>
      <xdr:row>49</xdr:row>
      <xdr:rowOff>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14E4840C-0103-4542-9D3B-57788C7FD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247648</xdr:colOff>
      <xdr:row>0</xdr:row>
      <xdr:rowOff>85726</xdr:rowOff>
    </xdr:from>
    <xdr:to>
      <xdr:col>19</xdr:col>
      <xdr:colOff>714374</xdr:colOff>
      <xdr:row>4</xdr:row>
      <xdr:rowOff>209550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presentasjon 4">
              <a:extLst>
                <a:ext uri="{FF2B5EF4-FFF2-40B4-BE49-F238E27FC236}">
                  <a16:creationId xmlns:a16="http://schemas.microsoft.com/office/drawing/2014/main" id="{51988CD4-D4BB-4D87-B47A-0CC2EBE9A63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esentasjo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48" y="85726"/>
              <a:ext cx="13925551" cy="9334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0.019</cdr:x>
      <cdr:y>0.97686</cdr:y>
    </cdr:from>
    <cdr:to>
      <cdr:x>0.22565</cdr:x>
      <cdr:y>0.99032</cdr:y>
    </cdr:to>
    <cdr:sp macro="" textlink="">
      <cdr:nvSpPr>
        <cdr:cNvPr id="2" name="TekstSylinder 4">
          <a:extLst xmlns:a="http://schemas.openxmlformats.org/drawingml/2006/main">
            <a:ext uri="{FF2B5EF4-FFF2-40B4-BE49-F238E27FC236}">
              <a16:creationId xmlns:a16="http://schemas.microsoft.com/office/drawing/2014/main" id="{2F2C52C0-94DC-9D0D-3030-576ED6556AE0}"/>
            </a:ext>
          </a:extLst>
        </cdr:cNvPr>
        <cdr:cNvSpPr txBox="1"/>
      </cdr:nvSpPr>
      <cdr:spPr>
        <a:xfrm xmlns:a="http://schemas.openxmlformats.org/drawingml/2006/main">
          <a:off x="88900" y="7385050"/>
          <a:ext cx="967124" cy="1017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0.02103</cdr:x>
      <cdr:y>0.98064</cdr:y>
    </cdr:from>
    <cdr:to>
      <cdr:x>0.22768</cdr:x>
      <cdr:y>0.9941</cdr:y>
    </cdr:to>
    <cdr:sp macro="" textlink="">
      <cdr:nvSpPr>
        <cdr:cNvPr id="2" name="TekstSylinder 4">
          <a:extLst xmlns:a="http://schemas.openxmlformats.org/drawingml/2006/main">
            <a:ext uri="{FF2B5EF4-FFF2-40B4-BE49-F238E27FC236}">
              <a16:creationId xmlns:a16="http://schemas.microsoft.com/office/drawing/2014/main" id="{2F2C52C0-94DC-9D0D-3030-576ED6556AE0}"/>
            </a:ext>
          </a:extLst>
        </cdr:cNvPr>
        <cdr:cNvSpPr txBox="1"/>
      </cdr:nvSpPr>
      <cdr:spPr>
        <a:xfrm xmlns:a="http://schemas.openxmlformats.org/drawingml/2006/main">
          <a:off x="98425" y="7413625"/>
          <a:ext cx="967124" cy="1017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179293</xdr:rowOff>
    </xdr:from>
    <xdr:to>
      <xdr:col>13</xdr:col>
      <xdr:colOff>127050</xdr:colOff>
      <xdr:row>49</xdr:row>
      <xdr:rowOff>47624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B372258-2A7E-4CD0-BB86-3E43C85DE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386602</xdr:colOff>
      <xdr:row>5</xdr:row>
      <xdr:rowOff>238124</xdr:rowOff>
    </xdr:from>
    <xdr:to>
      <xdr:col>19</xdr:col>
      <xdr:colOff>494602</xdr:colOff>
      <xdr:row>49</xdr:row>
      <xdr:rowOff>57149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883A417-761B-49DF-A7EE-B9357F578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28574</xdr:colOff>
      <xdr:row>0</xdr:row>
      <xdr:rowOff>1</xdr:rowOff>
    </xdr:from>
    <xdr:to>
      <xdr:col>13</xdr:col>
      <xdr:colOff>114300</xdr:colOff>
      <xdr:row>3</xdr:row>
      <xdr:rowOff>390525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resentasjon 5">
              <a:extLst>
                <a:ext uri="{FF2B5EF4-FFF2-40B4-BE49-F238E27FC236}">
                  <a16:creationId xmlns:a16="http://schemas.microsoft.com/office/drawing/2014/main" id="{066183D9-2F48-4E25-B453-18EBA943929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esentasjo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0574" y="1"/>
              <a:ext cx="9058276" cy="8762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oneCellAnchor>
    <xdr:from>
      <xdr:col>7</xdr:col>
      <xdr:colOff>38100</xdr:colOff>
      <xdr:row>48</xdr:row>
      <xdr:rowOff>104776</xdr:rowOff>
    </xdr:from>
    <xdr:ext cx="967124" cy="101759"/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2F2C52C0-94DC-9D0D-3030-576ED6556AE0}"/>
            </a:ext>
          </a:extLst>
        </xdr:cNvPr>
        <xdr:cNvSpPr txBox="1"/>
      </xdr:nvSpPr>
      <xdr:spPr>
        <a:xfrm>
          <a:off x="5200650" y="9382126"/>
          <a:ext cx="967124" cy="1017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xdr:txBody>
    </xdr:sp>
    <xdr:clientData/>
  </xdr:one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0.01493</cdr:x>
      <cdr:y>0.98442</cdr:y>
    </cdr:from>
    <cdr:to>
      <cdr:x>0.22158</cdr:x>
      <cdr:y>0.99788</cdr:y>
    </cdr:to>
    <cdr:sp macro="" textlink="">
      <cdr:nvSpPr>
        <cdr:cNvPr id="2" name="TekstSylinder 4">
          <a:extLst xmlns:a="http://schemas.openxmlformats.org/drawingml/2006/main">
            <a:ext uri="{FF2B5EF4-FFF2-40B4-BE49-F238E27FC236}">
              <a16:creationId xmlns:a16="http://schemas.microsoft.com/office/drawing/2014/main" id="{2F2C52C0-94DC-9D0D-3030-576ED6556AE0}"/>
            </a:ext>
          </a:extLst>
        </cdr:cNvPr>
        <cdr:cNvSpPr txBox="1"/>
      </cdr:nvSpPr>
      <cdr:spPr>
        <a:xfrm xmlns:a="http://schemas.openxmlformats.org/drawingml/2006/main">
          <a:off x="69850" y="7442200"/>
          <a:ext cx="967124" cy="1017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133350</xdr:rowOff>
    </xdr:from>
    <xdr:to>
      <xdr:col>13</xdr:col>
      <xdr:colOff>108000</xdr:colOff>
      <xdr:row>44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B8E83A1-3206-44CB-AAB9-40A2D5F80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704850</xdr:colOff>
      <xdr:row>3</xdr:row>
      <xdr:rowOff>133349</xdr:rowOff>
    </xdr:from>
    <xdr:to>
      <xdr:col>20</xdr:col>
      <xdr:colOff>50850</xdr:colOff>
      <xdr:row>44</xdr:row>
      <xdr:rowOff>38100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CF6F2CA-FE5A-4808-8400-4BEE01D7F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552450</xdr:colOff>
      <xdr:row>1</xdr:row>
      <xdr:rowOff>9526</xdr:rowOff>
    </xdr:from>
    <xdr:to>
      <xdr:col>20</xdr:col>
      <xdr:colOff>66675</xdr:colOff>
      <xdr:row>1</xdr:row>
      <xdr:rowOff>1104900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alle plante-/dyreslag">
              <a:extLst>
                <a:ext uri="{FF2B5EF4-FFF2-40B4-BE49-F238E27FC236}">
                  <a16:creationId xmlns:a16="http://schemas.microsoft.com/office/drawing/2014/main" id="{415A73B5-6F02-41C2-9C70-E3C0DA7E0BF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lle plante-/dyreslag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86175" y="171451"/>
              <a:ext cx="12030075" cy="1095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</xdr:colOff>
      <xdr:row>1</xdr:row>
      <xdr:rowOff>28575</xdr:rowOff>
    </xdr:from>
    <xdr:to>
      <xdr:col>3</xdr:col>
      <xdr:colOff>504825</xdr:colOff>
      <xdr:row>1</xdr:row>
      <xdr:rowOff>1076326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øknadsår 6">
              <a:extLst>
                <a:ext uri="{FF2B5EF4-FFF2-40B4-BE49-F238E27FC236}">
                  <a16:creationId xmlns:a16="http://schemas.microsoft.com/office/drawing/2014/main" id="{2390C87F-AAED-47C1-B882-8322BD7424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1525" y="190500"/>
              <a:ext cx="2324100" cy="10477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0.02307</cdr:x>
      <cdr:y>0.98337</cdr:y>
    </cdr:from>
    <cdr:to>
      <cdr:x>0.22972</cdr:x>
      <cdr:y>0.9975</cdr:y>
    </cdr:to>
    <cdr:sp macro="" textlink="">
      <cdr:nvSpPr>
        <cdr:cNvPr id="3" name="TekstSylinder 4">
          <a:extLst xmlns:a="http://schemas.openxmlformats.org/drawingml/2006/main">
            <a:ext uri="{FF2B5EF4-FFF2-40B4-BE49-F238E27FC236}">
              <a16:creationId xmlns:a16="http://schemas.microsoft.com/office/drawing/2014/main" id="{2F2C52C0-94DC-9D0D-3030-576ED6556AE0}"/>
            </a:ext>
          </a:extLst>
        </cdr:cNvPr>
        <cdr:cNvSpPr txBox="1"/>
      </cdr:nvSpPr>
      <cdr:spPr>
        <a:xfrm xmlns:a="http://schemas.openxmlformats.org/drawingml/2006/main">
          <a:off x="107950" y="7080250"/>
          <a:ext cx="967124" cy="1017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0.02917</cdr:x>
      <cdr:y>0.98587</cdr:y>
    </cdr:from>
    <cdr:to>
      <cdr:x>0.23582</cdr:x>
      <cdr:y>1</cdr:y>
    </cdr:to>
    <cdr:sp macro="" textlink="">
      <cdr:nvSpPr>
        <cdr:cNvPr id="2" name="TekstSylinder 4">
          <a:extLst xmlns:a="http://schemas.openxmlformats.org/drawingml/2006/main">
            <a:ext uri="{FF2B5EF4-FFF2-40B4-BE49-F238E27FC236}">
              <a16:creationId xmlns:a16="http://schemas.microsoft.com/office/drawing/2014/main" id="{2F2C52C0-94DC-9D0D-3030-576ED6556AE0}"/>
            </a:ext>
          </a:extLst>
        </cdr:cNvPr>
        <cdr:cNvSpPr txBox="1"/>
      </cdr:nvSpPr>
      <cdr:spPr>
        <a:xfrm xmlns:a="http://schemas.openxmlformats.org/drawingml/2006/main">
          <a:off x="136525" y="7098241"/>
          <a:ext cx="967124" cy="1017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50">
              <a:solidFill>
                <a:schemeClr val="bg1">
                  <a:lumMod val="50000"/>
                </a:schemeClr>
              </a:solidFill>
            </a:rPr>
            <a:t>Kilde: Landbruksdirektoratet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72</xdr:row>
      <xdr:rowOff>47625</xdr:rowOff>
    </xdr:from>
    <xdr:ext cx="1828800" cy="2238375"/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øknadsår 1">
              <a:extLst>
                <a:ext uri="{FF2B5EF4-FFF2-40B4-BE49-F238E27FC236}">
                  <a16:creationId xmlns:a16="http://schemas.microsoft.com/office/drawing/2014/main" id="{9BD519DA-876E-4AFC-916C-9CA8246DFAA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1868150"/>
              <a:ext cx="1828800" cy="2238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38099</xdr:rowOff>
    </xdr:from>
    <xdr:to>
      <xdr:col>2</xdr:col>
      <xdr:colOff>85724</xdr:colOff>
      <xdr:row>60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3">
              <a:extLst>
                <a:ext uri="{FF2B5EF4-FFF2-40B4-BE49-F238E27FC236}">
                  <a16:creationId xmlns:a16="http://schemas.microsoft.com/office/drawing/2014/main" id="{3A7F841F-F699-473F-A66B-C61EEC1F5E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125" y="238124"/>
              <a:ext cx="1371599" cy="101346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28574</xdr:rowOff>
    </xdr:from>
    <xdr:to>
      <xdr:col>1</xdr:col>
      <xdr:colOff>38100</xdr:colOff>
      <xdr:row>49</xdr:row>
      <xdr:rowOff>47625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2">
              <a:extLst>
                <a:ext uri="{FF2B5EF4-FFF2-40B4-BE49-F238E27FC236}">
                  <a16:creationId xmlns:a16="http://schemas.microsoft.com/office/drawing/2014/main" id="{1AAE9156-DC69-494B-8EDB-DBA3BF8BA1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1925" y="190499"/>
              <a:ext cx="1352550" cy="83248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90075</xdr:rowOff>
    </xdr:from>
    <xdr:to>
      <xdr:col>2</xdr:col>
      <xdr:colOff>161925</xdr:colOff>
      <xdr:row>10</xdr:row>
      <xdr:rowOff>156750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øknadsår 2">
              <a:extLst>
                <a:ext uri="{FF2B5EF4-FFF2-40B4-BE49-F238E27FC236}">
                  <a16:creationId xmlns:a16="http://schemas.microsoft.com/office/drawing/2014/main" id="{323F4938-E7E7-48CC-8110-4D00E6FFB56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275" y="252000"/>
              <a:ext cx="1828800" cy="2238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219075</xdr:colOff>
      <xdr:row>18</xdr:row>
      <xdr:rowOff>85725</xdr:rowOff>
    </xdr:from>
    <xdr:to>
      <xdr:col>2</xdr:col>
      <xdr:colOff>85725</xdr:colOff>
      <xdr:row>47</xdr:row>
      <xdr:rowOff>381000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resentasjon">
              <a:extLst>
                <a:ext uri="{FF2B5EF4-FFF2-40B4-BE49-F238E27FC236}">
                  <a16:creationId xmlns:a16="http://schemas.microsoft.com/office/drawing/2014/main" id="{A509C164-B2E2-49E1-96E4-73D62D63E3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esentasj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9075" y="3714750"/>
              <a:ext cx="1828800" cy="5400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76201</xdr:rowOff>
    </xdr:from>
    <xdr:to>
      <xdr:col>6</xdr:col>
      <xdr:colOff>419099</xdr:colOff>
      <xdr:row>4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øknadsår 3">
              <a:extLst>
                <a:ext uri="{FF2B5EF4-FFF2-40B4-BE49-F238E27FC236}">
                  <a16:creationId xmlns:a16="http://schemas.microsoft.com/office/drawing/2014/main" id="{513EF2AE-E56B-4F8E-905F-506CE7A723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9074" y="76201"/>
              <a:ext cx="3743325" cy="7524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133349</xdr:colOff>
      <xdr:row>0</xdr:row>
      <xdr:rowOff>19050</xdr:rowOff>
    </xdr:from>
    <xdr:to>
      <xdr:col>24</xdr:col>
      <xdr:colOff>523875</xdr:colOff>
      <xdr:row>4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resentasjon 1">
              <a:extLst>
                <a:ext uri="{FF2B5EF4-FFF2-40B4-BE49-F238E27FC236}">
                  <a16:creationId xmlns:a16="http://schemas.microsoft.com/office/drawing/2014/main" id="{9C9B8846-C6CC-474C-B9FC-8601DFB0AE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esentasj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43649" y="19050"/>
              <a:ext cx="7581901" cy="8001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1</xdr:row>
      <xdr:rowOff>19051</xdr:rowOff>
    </xdr:from>
    <xdr:to>
      <xdr:col>0</xdr:col>
      <xdr:colOff>1371600</xdr:colOff>
      <xdr:row>10</xdr:row>
      <xdr:rowOff>133351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øknadsår 4">
              <a:extLst>
                <a:ext uri="{FF2B5EF4-FFF2-40B4-BE49-F238E27FC236}">
                  <a16:creationId xmlns:a16="http://schemas.microsoft.com/office/drawing/2014/main" id="{6047D909-5DBE-4F1A-A923-38F21B7655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499" y="180976"/>
              <a:ext cx="1181101" cy="1828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133350</xdr:colOff>
      <xdr:row>11</xdr:row>
      <xdr:rowOff>66675</xdr:rowOff>
    </xdr:from>
    <xdr:to>
      <xdr:col>0</xdr:col>
      <xdr:colOff>1400175</xdr:colOff>
      <xdr:row>22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presentasjon 2">
              <a:extLst>
                <a:ext uri="{FF2B5EF4-FFF2-40B4-BE49-F238E27FC236}">
                  <a16:creationId xmlns:a16="http://schemas.microsoft.com/office/drawing/2014/main" id="{F900B74B-E1C0-46C3-BEE2-2B84B921E8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esentasj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3350" y="2105025"/>
              <a:ext cx="1266825" cy="18192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123826</xdr:rowOff>
    </xdr:from>
    <xdr:to>
      <xdr:col>0</xdr:col>
      <xdr:colOff>1276350</xdr:colOff>
      <xdr:row>13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øknadsår 5">
              <a:extLst>
                <a:ext uri="{FF2B5EF4-FFF2-40B4-BE49-F238E27FC236}">
                  <a16:creationId xmlns:a16="http://schemas.microsoft.com/office/drawing/2014/main" id="{7D42C73C-D0A4-4775-80F5-21887BEADE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0" y="781051"/>
              <a:ext cx="1181100" cy="1809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47625</xdr:colOff>
      <xdr:row>15</xdr:row>
      <xdr:rowOff>95250</xdr:rowOff>
    </xdr:from>
    <xdr:to>
      <xdr:col>0</xdr:col>
      <xdr:colOff>1285875</xdr:colOff>
      <xdr:row>33</xdr:row>
      <xdr:rowOff>123825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presentasjon 3">
              <a:extLst>
                <a:ext uri="{FF2B5EF4-FFF2-40B4-BE49-F238E27FC236}">
                  <a16:creationId xmlns:a16="http://schemas.microsoft.com/office/drawing/2014/main" id="{7BCF61D4-3E9C-48D2-B231-78B22C51F1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esentasjo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625" y="3009900"/>
              <a:ext cx="1238250" cy="29432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2</xdr:row>
      <xdr:rowOff>38101</xdr:rowOff>
    </xdr:from>
    <xdr:to>
      <xdr:col>0</xdr:col>
      <xdr:colOff>1028699</xdr:colOff>
      <xdr:row>10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øknadsår">
              <a:extLst>
                <a:ext uri="{FF2B5EF4-FFF2-40B4-BE49-F238E27FC236}">
                  <a16:creationId xmlns:a16="http://schemas.microsoft.com/office/drawing/2014/main" id="{CB31D8AB-E157-4A30-99C7-4EEE338BEF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4" y="561976"/>
              <a:ext cx="1019175" cy="1828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438149</xdr:colOff>
      <xdr:row>1</xdr:row>
      <xdr:rowOff>38100</xdr:rowOff>
    </xdr:from>
    <xdr:to>
      <xdr:col>18</xdr:col>
      <xdr:colOff>247650</xdr:colOff>
      <xdr:row>51</xdr:row>
      <xdr:rowOff>28575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C4D24E0-307B-4E19-8695-D1777846A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104775</xdr:colOff>
      <xdr:row>45</xdr:row>
      <xdr:rowOff>9525</xdr:rowOff>
    </xdr:from>
    <xdr:to>
      <xdr:col>2</xdr:col>
      <xdr:colOff>590550</xdr:colOff>
      <xdr:row>56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øknadsår 7">
              <a:extLst>
                <a:ext uri="{FF2B5EF4-FFF2-40B4-BE49-F238E27FC236}">
                  <a16:creationId xmlns:a16="http://schemas.microsoft.com/office/drawing/2014/main" id="{3C8BD9D3-0FDD-4404-BED2-68B1A181D8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øknadsår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2900" y="7981950"/>
              <a:ext cx="1533525" cy="1857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01041665" backgroundQuery="1" createdVersion="8" refreshedVersion="8" minRefreshableVersion="3" recordCount="0" supportSubquery="1" supportAdvancedDrill="1" xr:uid="{3C651C34-B6B6-48B8-B2A2-0D6BD2343BAD}">
  <cacheSource type="external" connectionId="18"/>
  <cacheFields count="3"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1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2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3472225" backgroundQuery="1" createdVersion="8" refreshedVersion="8" minRefreshableVersion="3" recordCount="0" supportSubquery="1" supportAdvancedDrill="1" xr:uid="{78104D51-525D-4FBD-B192-76682377592E}">
  <cacheSource type="external" connectionId="18"/>
  <cacheFields count="7">
    <cacheField name="[Tab_kommune].[kommune].[kommune]" caption="kommune" numFmtId="0" hierarchy="7" level="1">
      <sharedItems containsSemiMixedTypes="0" containsNonDate="0" containsString="0"/>
    </cacheField>
    <cacheField name="[Tab_kode].[Hovedgruppe].[Hovedgruppe]" caption="Hovedgruppe" numFmtId="0" hierarchy="1" level="1">
      <sharedItems count="2">
        <s v="grovfôrsalg"/>
        <s v="plantekulturer"/>
      </sharedItems>
    </cacheField>
    <cacheField name="[Tab_kode].[presentasjon].[presentasjon]" caption="presentasjon" numFmtId="0" hierarchy="3" level="1">
      <sharedItems count="44">
        <s v="høy"/>
        <s v="høyensilasje"/>
        <s v="surfôr"/>
        <s v="areal ikke prod.tilsk"/>
        <s v="beite ikke drift"/>
        <s v="brakkareal"/>
        <s v="fulldyrka ikke drift"/>
        <s v="andre grovfôrvekster"/>
        <s v="fulldyrka eng"/>
        <s v="grønngjødsling"/>
        <s v="innmarksbeite"/>
        <s v="overflatedyrka eng"/>
        <s v="annet korn"/>
        <s v="belgvekster konserv"/>
        <s v="belgvekster til modning"/>
        <s v="bygg"/>
        <s v="havre"/>
        <s v="høsthvete"/>
        <s v="korn til krossing"/>
        <s v="oljevekster"/>
        <s v="rug og rughvete"/>
        <s v="såfrø"/>
        <s v="vårhvete"/>
        <s v="andre bærarter"/>
        <s v="andre fruktarter"/>
        <s v="blomster friland"/>
        <s v="epler"/>
        <s v="grønnsaker"/>
        <s v="jordbær"/>
        <s v="moreller og kirsebær"/>
        <s v="plommer"/>
        <s v="poteter"/>
        <s v="pærer"/>
        <s v="øko. brakkareal"/>
        <s v="øko. grønngjødsling"/>
        <s v="øko. frukt og bær"/>
        <s v="øko. ann areal 1. år karens"/>
        <s v="øko. grovfôr 1. år kar."/>
        <s v="øko. grovfôrareal"/>
        <s v="øko. innm.,beite 1. år kar."/>
        <s v="øko.innmarksbeite"/>
        <s v="øko. grønnsaker"/>
        <s v="øko. poteter"/>
        <s v="øko. korn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Tab_kode].[Undergrupper].[Undergrupper]" caption="Undergrupper" numFmtId="0" hierarchy="2" level="1">
      <sharedItems count="7">
        <s v="grovfôrsalg"/>
        <s v="annet areal"/>
        <s v="grovfôr"/>
        <s v="korn"/>
        <s v="potet, grønt frukt og bær"/>
        <s v="frukt og bær"/>
        <s v="grønnsaker og potet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0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4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6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3935187" backgroundQuery="1" createdVersion="8" refreshedVersion="8" minRefreshableVersion="3" recordCount="0" supportSubquery="1" supportAdvancedDrill="1" xr:uid="{B3F10598-A669-4D3F-B810-52F6DEC3A4EE}">
  <cacheSource type="external" connectionId="18"/>
  <cacheFields count="7">
    <cacheField name="[Tab_kommune].[kommune].[kommune]" caption="kommune" numFmtId="0" hierarchy="7" level="1">
      <sharedItems containsSemiMixedTypes="0" containsNonDate="0" containsString="0"/>
    </cacheField>
    <cacheField name="[Tab_kode].[Hovedgruppe].[Hovedgruppe]" caption="Hovedgruppe" numFmtId="0" hierarchy="1" level="1">
      <sharedItems count="2">
        <s v="grovfôrsalg"/>
        <s v="plantekulturer"/>
      </sharedItems>
    </cacheField>
    <cacheField name="[Tab_kode].[presentasjon].[presentasjon]" caption="presentasjon" numFmtId="0" hierarchy="3" level="1">
      <sharedItems count="44">
        <s v="høy"/>
        <s v="høyensilasje"/>
        <s v="surfôr"/>
        <s v="areal ikke prod.tilsk"/>
        <s v="beite ikke drift"/>
        <s v="brakkareal"/>
        <s v="fulldyrka ikke drift"/>
        <s v="andre grovfôrvekster"/>
        <s v="fulldyrka eng"/>
        <s v="grønngjødsling"/>
        <s v="innmarksbeite"/>
        <s v="overflatedyrka eng"/>
        <s v="annet korn"/>
        <s v="belgvekster konserv"/>
        <s v="belgvekster til modning"/>
        <s v="bygg"/>
        <s v="havre"/>
        <s v="høsthvete"/>
        <s v="korn til krossing"/>
        <s v="oljevekster"/>
        <s v="rug og rughvete"/>
        <s v="såfrø"/>
        <s v="vårhvete"/>
        <s v="andre bærarter"/>
        <s v="andre fruktarter"/>
        <s v="blomster friland"/>
        <s v="epler"/>
        <s v="grønnsaker"/>
        <s v="jordbær"/>
        <s v="moreller og kirsebær"/>
        <s v="plommer"/>
        <s v="poteter"/>
        <s v="pærer"/>
        <s v="øko. brakkareal"/>
        <s v="øko. grønngjødsling"/>
        <s v="øko. frukt og bær"/>
        <s v="øko. ann areal 1. år karens"/>
        <s v="øko. grovfôr 1. år kar."/>
        <s v="øko. grovfôrareal"/>
        <s v="øko. innm.,beite 1. år kar."/>
        <s v="øko.innmarksbeite"/>
        <s v="øko. grønnsaker"/>
        <s v="øko. poteter"/>
        <s v="øko. korn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6"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  <x15:cachedUniqueName index="5" name="[Tilføy1].[Søknadsår].&amp;[2022]"/>
          </x15:cachedUniqueNames>
        </ext>
      </extLst>
    </cacheField>
    <cacheField name="[Tab_kode].[Undergrupper].[Undergrupper]" caption="Undergrupper" numFmtId="0" hierarchy="2" level="1">
      <sharedItems count="7">
        <s v="grovfôrsalg"/>
        <s v="annet areal"/>
        <s v="grovfôr"/>
        <s v="korn"/>
        <s v="potet, grønt frukt og bær"/>
        <s v="frukt og bær"/>
        <s v="grønnsaker og potet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0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4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6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4398149" backgroundQuery="1" createdVersion="8" refreshedVersion="8" minRefreshableVersion="3" recordCount="0" supportSubquery="1" supportAdvancedDrill="1" xr:uid="{92DD9F50-E12D-4418-ADDF-A31A3694648B}">
  <cacheSource type="external" connectionId="18"/>
  <cacheFields count="7">
    <cacheField name="[Measures].[Ant_enheter]" caption="Ant_enheter" numFmtId="0" hierarchy="25" level="32767"/>
    <cacheField name="[Tab_kommune].[kommune].[kommune]" caption="kommune" numFmtId="0" hierarchy="7" level="1">
      <sharedItems containsSemiMixedTypes="0" containsNonDate="0" containsString="0"/>
    </cacheField>
    <cacheField name="[Tab_kode].[Hovedgruppe].[Hovedgruppe]" caption="Hovedgruppe" numFmtId="0" hierarchy="1" level="1">
      <sharedItems count="2">
        <s v="grovfôrsalg"/>
        <s v="plantekulturer"/>
      </sharedItems>
    </cacheField>
    <cacheField name="[Tab_kode].[presentasjon].[presentasjon]" caption="presentasjon" numFmtId="0" hierarchy="3" level="1">
      <sharedItems count="44">
        <s v="høy"/>
        <s v="høyensilasje"/>
        <s v="surfôr"/>
        <s v="areal ikke prod.tilsk"/>
        <s v="beite ikke drift"/>
        <s v="brakkareal"/>
        <s v="fulldyrka ikke drift"/>
        <s v="andre grovfôrvekster"/>
        <s v="fulldyrka eng"/>
        <s v="grønngjødsling"/>
        <s v="innmarksbeite"/>
        <s v="overflatedyrka eng"/>
        <s v="annet korn"/>
        <s v="belgvekster konserv"/>
        <s v="belgvekster til modning"/>
        <s v="bygg"/>
        <s v="havre"/>
        <s v="høsthvete"/>
        <s v="korn til krossing"/>
        <s v="oljevekster"/>
        <s v="rug og rughvete"/>
        <s v="såfrø"/>
        <s v="vårhvete"/>
        <s v="andre bærarter"/>
        <s v="andre fruktarter"/>
        <s v="blomster friland"/>
        <s v="epler"/>
        <s v="grønnsaker"/>
        <s v="jordbær"/>
        <s v="moreller og kirsebær"/>
        <s v="plommer"/>
        <s v="poteter"/>
        <s v="pærer"/>
        <s v="øko. brakkareal"/>
        <s v="øko. grønngjødsling"/>
        <s v="øko. frukt og bær"/>
        <s v="øko. ann areal 1. år karens"/>
        <s v="øko. grovfôr 1. år kar."/>
        <s v="øko. grovfôrareal"/>
        <s v="øko. innm.,beite 1. år kar."/>
        <s v="øko.innmarksbeite"/>
        <s v="øko. grønnsaker"/>
        <s v="øko. poteter"/>
        <s v="øko. korn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6"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  <x15:cachedUniqueName index="5" name="[Tilføy1].[Søknadsår].&amp;[2022]"/>
          </x15:cachedUniqueNames>
        </ext>
      </extLst>
    </cacheField>
    <cacheField name="[Tab_kode].[Undergrupper].[Undergrupper]" caption="Undergrupper" numFmtId="0" hierarchy="2" level="1">
      <sharedItems count="7">
        <s v="grovfôrsalg"/>
        <s v="annet areal"/>
        <s v="grovfôr"/>
        <s v="korn"/>
        <s v="potet, grønt frukt og bær"/>
        <s v="frukt og bær"/>
        <s v="grønnsaker og potet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5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0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4976849" backgroundQuery="1" createdVersion="8" refreshedVersion="8" minRefreshableVersion="3" recordCount="0" supportSubquery="1" supportAdvancedDrill="1" xr:uid="{4C0DD98C-5408-4786-A417-3C62B33D546A}">
  <cacheSource type="external" connectionId="18"/>
  <cacheFields count="7">
    <cacheField name="[Measures].[Ant_enheter]" caption="Ant_enheter" numFmtId="0" hierarchy="25" level="32767"/>
    <cacheField name="[Tab_kommune].[kommune].[kommune]" caption="kommune" numFmtId="0" hierarchy="7" level="1">
      <sharedItems containsSemiMixedTypes="0" containsNonDate="0" containsString="0"/>
    </cacheField>
    <cacheField name="[Tab_kode].[Hovedgruppe].[Hovedgruppe]" caption="Hovedgruppe" numFmtId="0" hierarchy="1" level="1">
      <sharedItems count="2">
        <s v="grovfôrsalg"/>
        <s v="plantekulturer"/>
      </sharedItems>
    </cacheField>
    <cacheField name="[Tab_kode].[presentasjon].[presentasjon]" caption="presentasjon" numFmtId="0" hierarchy="3" level="1">
      <sharedItems count="44">
        <s v="høy"/>
        <s v="høyensilasje"/>
        <s v="surfôr"/>
        <s v="areal ikke prod.tilsk"/>
        <s v="beite ikke drift"/>
        <s v="brakkareal"/>
        <s v="fulldyrka ikke drift"/>
        <s v="andre grovfôrvekster"/>
        <s v="fulldyrka eng"/>
        <s v="grønngjødsling"/>
        <s v="innmarksbeite"/>
        <s v="overflatedyrka eng"/>
        <s v="annet korn"/>
        <s v="belgvekster konserv"/>
        <s v="belgvekster til modning"/>
        <s v="bygg"/>
        <s v="havre"/>
        <s v="høsthvete"/>
        <s v="korn til krossing"/>
        <s v="oljevekster"/>
        <s v="rug og rughvete"/>
        <s v="såfrø"/>
        <s v="vårhvete"/>
        <s v="andre bærarter"/>
        <s v="andre fruktarter"/>
        <s v="blomster friland"/>
        <s v="epler"/>
        <s v="grønnsaker"/>
        <s v="jordbær"/>
        <s v="moreller og kirsebær"/>
        <s v="plommer"/>
        <s v="poteter"/>
        <s v="pærer"/>
        <s v="øko. brakkareal"/>
        <s v="øko. grønngjødsling"/>
        <s v="øko. frukt og bær"/>
        <s v="øko. ann areal 1. år karens"/>
        <s v="øko. grovfôr 1. år kar."/>
        <s v="øko. grovfôrareal"/>
        <s v="øko. innm.,beite 1. år kar."/>
        <s v="øko.innmarksbeite"/>
        <s v="øko. grønnsaker"/>
        <s v="øko. poteter"/>
        <s v="øko. korn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Tab_kode].[Undergrupper].[Undergrupper]" caption="Undergrupper" numFmtId="0" hierarchy="2" level="1">
      <sharedItems count="7">
        <s v="grovfôrsalg"/>
        <s v="annet areal"/>
        <s v="grovfôr"/>
        <s v="korn"/>
        <s v="potet, grønt frukt og bær"/>
        <s v="frukt og bær"/>
        <s v="grønnsaker og potet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5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0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5555557" backgroundQuery="1" createdVersion="8" refreshedVersion="8" minRefreshableVersion="3" recordCount="0" supportSubquery="1" supportAdvancedDrill="1" xr:uid="{75BDD247-0249-406B-9BCC-B706C526977A}">
  <cacheSource type="external" connectionId="18"/>
  <cacheFields count="7">
    <cacheField name="[Tilføy1].[Søknadsår].[Søknadsår]" caption="Søknadsår" numFmtId="0" hierarchy="10" level="1">
      <sharedItems containsSemiMixedTypes="0" containsString="0" containsNumber="1" containsInteger="1" minValue="2017" maxValue="2022" count="6"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  <x15:cachedUniqueName index="5" name="[Tilføy1].[Søknadsår].&amp;[2022]"/>
          </x15:cachedUniqueNames>
        </ext>
      </extLst>
    </cacheField>
    <cacheField name="[Tab_kommune].[kommune].[kommune]" caption="kommune" numFmtId="0" hierarchy="7" level="1">
      <sharedItems containsSemiMixedTypes="0" containsNonDate="0" containsString="0"/>
    </cacheField>
    <cacheField name="[Tab_kode].[Undergrupper].[Undergrupper]" caption="Undergrupper" numFmtId="0" hierarchy="2" level="1">
      <sharedItems count="11">
        <s v="beite 12/16 uker"/>
        <s v="utmarksbeite"/>
        <s v="bevaringsverdige raser"/>
        <s v="andre husdyr"/>
        <s v="fjørfe"/>
        <s v="griser"/>
        <s v="hester"/>
        <s v="sauer og geiter"/>
        <s v="storfe"/>
        <s v="geiter"/>
        <s v="sauer"/>
      </sharedItems>
    </cacheField>
    <cacheField name="[Measures].[Ant_enheter]" caption="Ant_enheter" numFmtId="0" hierarchy="25" level="32767"/>
    <cacheField name="[Tab_kode].[presentasjon].[presentasjon]" caption="presentasjon" numFmtId="0" hierarchy="3" level="1">
      <sharedItems count="43">
        <s v="alpakka"/>
        <s v="geiter og kje"/>
        <s v="hester"/>
        <s v="hjort"/>
        <s v="kyr"/>
        <s v="lam"/>
        <s v="lama"/>
        <s v="sauer"/>
        <s v="øvrig storfe"/>
        <s v="ammegeiter"/>
        <s v="okser"/>
        <s v="søyer"/>
        <s v="unghester"/>
        <s v="værer"/>
        <s v="bifolk"/>
        <s v="esel"/>
        <s v="kaniner"/>
        <s v="unghjort"/>
        <s v="kalkun, and, gås for avl"/>
        <s v="kalkun, and, gås for slakt"/>
        <s v="livkyllinger"/>
        <s v="slaktekyllinger"/>
        <s v="verpehøner"/>
        <s v="avlspurker"/>
        <s v="råner"/>
        <s v="slaktegris"/>
        <s v="smågriser"/>
        <s v="ungpurker"/>
        <s v="ungråner"/>
        <s v="hest i pensjon"/>
        <s v="geiter"/>
        <s v="ammekyr"/>
        <s v="ammekyr 50 % kjøttfe"/>
        <s v="melkekyr"/>
        <s v="øko. verpehøner"/>
        <s v="øko. ammegeiter"/>
        <s v="øko. melkegeiter"/>
        <s v="øko. avlsgriser"/>
        <s v="øko. slaktegriser"/>
        <s v="øko. sauer"/>
        <s v="øko. ammekyr"/>
        <s v="øko. melkekyr"/>
        <s v="øko. øvrig storfe"/>
      </sharedItems>
    </cacheField>
    <cacheField name="[Tab_kode].[Hovedgruppe].[Hovedgruppe]" caption="Hovedgruppe" numFmtId="0" hierarchy="1" level="1">
      <sharedItems count="3">
        <s v="beitedyr"/>
        <s v="bevaringsverdige raser"/>
        <s v="husdyrslag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117361108" backgroundQuery="1" createdVersion="8" refreshedVersion="8" minRefreshableVersion="3" recordCount="0" supportSubquery="1" supportAdvancedDrill="1" xr:uid="{A08653AD-0188-4BE7-B948-1D452D7663FB}">
  <cacheSource type="external" connectionId="18"/>
  <cacheFields count="6"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unt="1">
        <s v="bevaringsverdige raser"/>
      </sharedItems>
    </cacheField>
    <cacheField name="[Tab_kode].[presentasjon].[presentasjon]" caption="presentasjon" numFmtId="0" hierarchy="3" level="1">
      <sharedItems count="6">
        <s v="ammegeiter"/>
        <s v="kyr"/>
        <s v="okser"/>
        <s v="søyer"/>
        <s v="unghester"/>
        <s v="værer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enheter]" caption="Ant_enheter" numFmtId="0" hierarchy="25" level="32767"/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5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3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117939816" backgroundQuery="1" createdVersion="8" refreshedVersion="8" minRefreshableVersion="3" recordCount="0" supportSubquery="1" supportAdvancedDrill="1" xr:uid="{AFEE7B15-0C66-4D0F-9F62-07CEF342E273}">
  <cacheSource type="external" connectionId="18"/>
  <cacheFields count="6"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unt="1">
        <s v="bevaringsverdige raser"/>
      </sharedItems>
    </cacheField>
    <cacheField name="[Tab_kode].[presentasjon].[presentasjon]" caption="presentasjon" numFmtId="0" hierarchy="3" level="1">
      <sharedItems count="6">
        <s v="ammegeiter"/>
        <s v="kyr"/>
        <s v="okser"/>
        <s v="søyer"/>
        <s v="unghester"/>
        <s v="værer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foretak]" caption="Ant_foretak" numFmtId="0" hierarchy="24" level="32767"/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5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3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4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203356481" backgroundQuery="1" createdVersion="8" refreshedVersion="8" minRefreshableVersion="3" recordCount="0" supportSubquery="1" supportAdvancedDrill="1" xr:uid="{C58BA292-464C-45C7-AD7A-4320F5198915}">
  <cacheSource type="external" connectionId="18"/>
  <cacheFields count="6">
    <cacheField name="[Tab_kode].[Hovedgruppe].[Hovedgruppe]" caption="Hovedgruppe" numFmtId="0" hierarchy="1" level="1">
      <sharedItems containsSemiMixedTypes="0" containsNonDate="0" containsString="0"/>
    </cacheField>
    <cacheField name="[Tab_kode].[presentasjon].[presentasjon]" caption="presentasjon" numFmtId="0" hierarchy="3" level="1">
      <sharedItems count="9">
        <s v="alpakka"/>
        <s v="geiter og kje"/>
        <s v="hester"/>
        <s v="hjort"/>
        <s v="kyr"/>
        <s v="lam"/>
        <s v="lama"/>
        <s v="sauer"/>
        <s v="øvrig storfe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Tab_kode].[Undergrupper].[Undergrupper]" caption="Undergrupper" numFmtId="0" hierarchy="2" level="1">
      <sharedItems count="2">
        <s v="beite 12/16 uker"/>
        <s v="utmarksbeite"/>
      </sharedItems>
    </cacheField>
    <cacheField name="[Measures].[Ant_enheter]" caption="Ant_enheter" numFmtId="0" hierarchy="25" level="32767"/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5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2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203935189" backgroundQuery="1" createdVersion="8" refreshedVersion="8" minRefreshableVersion="3" recordCount="0" supportSubquery="1" supportAdvancedDrill="1" xr:uid="{30937D45-348F-4E50-9342-3FC52AA52517}">
  <cacheSource type="external" connectionId="18"/>
  <cacheFields count="6">
    <cacheField name="[Tab_kode].[Hovedgruppe].[Hovedgruppe]" caption="Hovedgruppe" numFmtId="0" hierarchy="1" level="1">
      <sharedItems containsSemiMixedTypes="0" containsNonDate="0" containsString="0"/>
    </cacheField>
    <cacheField name="[Tab_kode].[presentasjon].[presentasjon]" caption="presentasjon" numFmtId="0" hierarchy="3" level="1">
      <sharedItems count="9">
        <s v="alpakka"/>
        <s v="geiter og kje"/>
        <s v="hester"/>
        <s v="hjort"/>
        <s v="kyr"/>
        <s v="lam"/>
        <s v="lama"/>
        <s v="sauer"/>
        <s v="øvrig storfe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Tab_kode].[Undergrupper].[Undergrupper]" caption="Undergrupper" numFmtId="0" hierarchy="2" level="1">
      <sharedItems count="2">
        <s v="beite 12/16 uker"/>
        <s v="utmarksbeite"/>
      </sharedItems>
    </cacheField>
    <cacheField name="[Measures].[Ant_foretak]" caption="Ant_foretak" numFmtId="0" hierarchy="24" level="32767"/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5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2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4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366087966" backgroundQuery="1" createdVersion="8" refreshedVersion="8" minRefreshableVersion="3" recordCount="0" supportSubquery="1" supportAdvancedDrill="1" xr:uid="{2D297DE4-9D17-4B02-A476-0262E17E1C9D}">
  <cacheSource type="external" connectionId="18"/>
  <cacheFields count="8">
    <cacheField name="[Tab_kode].[Undergrupper].[Undergrupper]" caption="Undergrupper" numFmtId="0" hierarchy="2" level="1">
      <sharedItems count="2">
        <s v="grovfôr"/>
        <s v="korn"/>
      </sharedItems>
    </cacheField>
    <cacheField name="[Tab_kode].[presentasjon].[presentasjon]" caption="presentasjon" numFmtId="0" hierarchy="3" level="1">
      <sharedItems count="16">
        <s v="andre grovfôrvekster"/>
        <s v="fulldyrka eng"/>
        <s v="grønngjødsling"/>
        <s v="innmarksbeite"/>
        <s v="overflatedyrka eng"/>
        <s v="annet korn"/>
        <s v="belgvekster konserv"/>
        <s v="belgvekster til modning"/>
        <s v="bygg"/>
        <s v="havre"/>
        <s v="høsthvete"/>
        <s v="korn til krossing"/>
        <s v="oljevekster"/>
        <s v="rug og rughvete"/>
        <s v="såfrø"/>
        <s v="vårhvete"/>
      </sharedItems>
    </cacheField>
    <cacheField name="[Tab_kode].[Gruppe 2].[Gruppe 2]" caption="Gruppe 2" numFmtId="0" hierarchy="5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Measures].[Ant_enheter]" caption="Ant_enheter" numFmtId="0" hierarchy="25" level="32767"/>
    <cacheField name="[Tilføy1].[Søknadsår].[Søknadsår]" caption="Søknadsår" numFmtId="0" hierarchy="10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7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5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01967596" backgroundQuery="1" createdVersion="8" refreshedVersion="8" minRefreshableVersion="3" recordCount="0" supportSubquery="1" supportAdvancedDrill="1" xr:uid="{FE9AD593-BE49-4F5D-BD83-C32108C868D2}">
  <cacheSource type="external" connectionId="18"/>
  <cacheFields count="3"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1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2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366550928" backgroundQuery="1" createdVersion="8" refreshedVersion="8" minRefreshableVersion="3" recordCount="0" supportSubquery="1" supportAdvancedDrill="1" xr:uid="{B9E115E8-9BF4-4933-A5B5-ED42B6432B1D}">
  <cacheSource type="external" connectionId="18"/>
  <cacheFields count="8">
    <cacheField name="[Tab_kode].[Undergrupper].[Undergrupper]" caption="Undergrupper" numFmtId="0" hierarchy="2" level="1">
      <sharedItems count="1">
        <s v="griser"/>
      </sharedItems>
    </cacheField>
    <cacheField name="[Tab_kode].[presentasjon].[presentasjon]" caption="presentasjon" numFmtId="0" hierarchy="3" level="1">
      <sharedItems count="10">
        <s v="andre bærarter"/>
        <s v="andre fruktarter"/>
        <s v="blomster friland"/>
        <s v="epler"/>
        <s v="grønnsaker"/>
        <s v="jordbær"/>
        <s v="moreller og kirsebær"/>
        <s v="plommer"/>
        <s v="poteter"/>
        <s v="pærer"/>
      </sharedItems>
    </cacheField>
    <cacheField name="[Tab_kode].[Gruppe 2].[Gruppe 2]" caption="Gruppe 2" numFmtId="0" hierarchy="5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Measures].[Ant_enheter]" caption="Ant_enheter" numFmtId="0" hierarchy="25" level="32767"/>
    <cacheField name="[Tilføy1].[Søknadsår].[Søknadsår]" caption="Søknadsår" numFmtId="0" hierarchy="10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7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5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367129628" backgroundQuery="1" createdVersion="8" refreshedVersion="8" minRefreshableVersion="3" recordCount="0" supportSubquery="1" supportAdvancedDrill="1" xr:uid="{A39E9A1B-C70F-42F0-9C83-17B26A6014FA}">
  <cacheSource type="external" connectionId="18"/>
  <cacheFields count="6">
    <cacheField name="[Tab_kode].[Basis].[Basis]" caption="Basis" numFmtId="0" level="1">
      <sharedItems containsSemiMixedTypes="0" containsNonDate="0" containsString="0"/>
    </cacheField>
    <cacheField name="[Tab_kode].[presentasjon].[presentasjon]" caption="presentasjon" numFmtId="0" hierarchy="3" level="1">
      <sharedItems count="20">
        <s v="øko. ammegeiter"/>
        <s v="øko. ammekyr"/>
        <s v="øko. avlsgriser"/>
        <s v="øko. melkegeiter"/>
        <s v="øko. melkekyr"/>
        <s v="øko. sauer"/>
        <s v="øko. slaktegriser"/>
        <s v="øko. verpehøner"/>
        <s v="øko. øvrig storfe"/>
        <s v="øko. ann areal 1. år karens"/>
        <s v="øko. brakkareal"/>
        <s v="øko. frukt og bær"/>
        <s v="øko. grovfôr 1. år kar."/>
        <s v="øko. grovfôrareal"/>
        <s v="øko. grønngjødsling"/>
        <s v="øko. grønnsaker"/>
        <s v="øko. innm.,beite 1. år kar."/>
        <s v="øko. korn"/>
        <s v="øko. poteter"/>
        <s v="øko.innmarksbeite"/>
      </sharedItems>
    </cacheField>
    <cacheField name="[Tab_kode].[Hovedgruppe].[Hovedgruppe]" caption="Hovedgruppe" numFmtId="0" hierarchy="1" level="1">
      <sharedItems count="2">
        <s v="husdyrslag"/>
        <s v="plantekulturer"/>
      </sharedItems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4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5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367824075" backgroundQuery="1" createdVersion="8" refreshedVersion="8" minRefreshableVersion="3" recordCount="0" supportSubquery="1" supportAdvancedDrill="1" xr:uid="{20B53AA0-EF2E-4D0D-A887-189E81DE0567}">
  <cacheSource type="external" connectionId="18"/>
  <cacheFields count="6">
    <cacheField name="[Tab_kode].[Basis].[Basis]" caption="Basis" numFmtId="0" level="1">
      <sharedItems containsSemiMixedTypes="0" containsNonDate="0" containsString="0"/>
    </cacheField>
    <cacheField name="[Tab_kode].[presentasjon].[presentasjon]" caption="presentasjon" numFmtId="0" hierarchy="3" level="1">
      <sharedItems count="20">
        <s v="øko. ammegeiter"/>
        <s v="øko. ammekyr"/>
        <s v="øko. avlsgriser"/>
        <s v="øko. melkegeiter"/>
        <s v="øko. melkekyr"/>
        <s v="øko. sauer"/>
        <s v="øko. slaktegriser"/>
        <s v="øko. verpehøner"/>
        <s v="øko. øvrig storfe"/>
        <s v="øko. ann areal 1. år karens"/>
        <s v="øko. brakkareal"/>
        <s v="øko. frukt og bær"/>
        <s v="øko. grovfôr 1. år kar."/>
        <s v="øko. grovfôrareal"/>
        <s v="øko. grønngjødsling"/>
        <s v="øko. grønnsaker"/>
        <s v="øko. innm.,beite 1. år kar."/>
        <s v="øko. korn"/>
        <s v="øko. poteter"/>
        <s v="øko.innmarksbeite"/>
      </sharedItems>
    </cacheField>
    <cacheField name="[Tab_kode].[Hovedgruppe].[Hovedgruppe]" caption="Hovedgruppe" numFmtId="0" hierarchy="1" level="1">
      <sharedItems count="2">
        <s v="husdyrslag"/>
        <s v="plantekulturer"/>
      </sharedItems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Measures].[Ant_enheter]" caption="Ant_enheter" numFmtId="0" hierarchy="25" level="32767"/>
    <cacheField name="[Tilføy1].[Søknadsår].[Søknadsår]" caption="Søknadsår" numFmtId="0" hierarchy="10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5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368402775" backgroundQuery="1" createdVersion="8" refreshedVersion="8" minRefreshableVersion="3" recordCount="0" supportSubquery="1" supportAdvancedDrill="1" xr:uid="{B464DBE9-D8CF-4230-BE87-7E86C6A20377}">
  <cacheSource type="external" connectionId="18"/>
  <cacheFields count="8">
    <cacheField name="[Tab_kode].[Undergrupper].[Undergrupper]" caption="Undergrupper" numFmtId="0" hierarchy="2" level="1">
      <sharedItems containsSemiMixedTypes="0" containsNonDate="0" containsString="0"/>
    </cacheField>
    <cacheField name="[Tab_kode].[presentasjon].[presentasjon]" caption="presentasjon" numFmtId="0" hierarchy="3" level="1">
      <sharedItems count="10">
        <s v="andre bærarter"/>
        <s v="andre fruktarter"/>
        <s v="blomster friland"/>
        <s v="epler"/>
        <s v="grønnsaker"/>
        <s v="jordbær"/>
        <s v="moreller og kirsebær"/>
        <s v="plommer"/>
        <s v="poteter"/>
        <s v="pærer"/>
      </sharedItems>
    </cacheField>
    <cacheField name="[Tab_kode].[Gruppe 2].[Gruppe 2]" caption="Gruppe 2" numFmtId="0" hierarchy="5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Tilføy1].[Søknadsår].[Søknadsår]" caption="Søknadsår" numFmtId="0" hierarchy="10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6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4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7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8369097222" backgroundQuery="1" createdVersion="8" refreshedVersion="8" minRefreshableVersion="3" recordCount="0" supportSubquery="1" supportAdvancedDrill="1" xr:uid="{0862732D-50DE-469D-9B3B-9E6B3AEA099A}">
  <cacheSource type="external" connectionId="18"/>
  <cacheFields count="8">
    <cacheField name="[Tab_kode].[Undergrupper].[Undergrupper]" caption="Undergrupper" numFmtId="0" hierarchy="2" level="1">
      <sharedItems count="2">
        <s v="grovfôr"/>
        <s v="korn"/>
      </sharedItems>
    </cacheField>
    <cacheField name="[Tab_kode].[presentasjon].[presentasjon]" caption="presentasjon" numFmtId="0" hierarchy="3" level="1">
      <sharedItems count="16">
        <s v="andre grovfôrvekster"/>
        <s v="fulldyrka eng"/>
        <s v="grønngjødsling"/>
        <s v="innmarksbeite"/>
        <s v="overflatedyrka eng"/>
        <s v="annet korn"/>
        <s v="belgvekster konserv"/>
        <s v="belgvekster til modning"/>
        <s v="bygg"/>
        <s v="havre"/>
        <s v="høsthvete"/>
        <s v="korn til krossing"/>
        <s v="oljevekster"/>
        <s v="rug og rughvete"/>
        <s v="såfrø"/>
        <s v="vårhvete"/>
      </sharedItems>
    </cacheField>
    <cacheField name="[Tab_kode].[Gruppe 2].[Gruppe 2]" caption="Gruppe 2" numFmtId="0" hierarchy="5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Tilføy1].[Søknadsår].[Søknadsår]" caption="Søknadsår" numFmtId="0" hierarchy="10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6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4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7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056250002" backgroundQuery="1" createdVersion="8" refreshedVersion="8" minRefreshableVersion="3" recordCount="0" supportSubquery="1" supportAdvancedDrill="1" xr:uid="{389BFB93-55C0-4B83-968D-28FD961315E0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Measures].[Ant_enheter]" caption="Ant_enheter" numFmtId="0" hierarchy="25" level="32767"/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kode].[presentasjon].[presentasjon]" caption="presentasjon" numFmtId="0" hierarchy="3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1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056944441" backgroundQuery="1" createdVersion="8" refreshedVersion="8" minRefreshableVersion="3" recordCount="0" supportSubquery="1" supportAdvancedDrill="1" xr:uid="{C8701CF1-797C-4374-9BA0-F65C43FF6D68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kode].[presentasjon].[presentasjon]" caption="presentasjon" numFmtId="0" hierarchy="3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5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057407411" backgroundQuery="1" createdVersion="8" refreshedVersion="8" minRefreshableVersion="3" recordCount="0" supportSubquery="1" supportAdvancedDrill="1" xr:uid="{01B2D6CA-3F16-4AF0-A655-CE9D9D4BD8CC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Measures].[Ant_enheter]" caption="Ant_enheter" numFmtId="0" hierarchy="25" level="32767"/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kode].[presentasjon].[presentasjon]" caption="presentasjon" numFmtId="0" hierarchy="3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1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057986111" backgroundQuery="1" createdVersion="8" refreshedVersion="8" minRefreshableVersion="3" recordCount="0" supportSubquery="1" supportAdvancedDrill="1" xr:uid="{59AD493B-3141-4918-86F9-F8C5F3E427C6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ab_kode].[presentasjon].[presentasjon]" caption="presentasjon" numFmtId="0" hierarchy="3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5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224421299" backgroundQuery="1" createdVersion="8" refreshedVersion="8" minRefreshableVersion="3" recordCount="0" supportSubquery="1" supportAdvancedDrill="1" xr:uid="{872EE55A-39E7-40FC-93E9-650CC56A1B36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Measures].[Ant_enheter]" caption="Ant_enheter" numFmtId="0" hierarchy="25" level="32767"/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Tab_kode].[presentasjon].[presentasjon]" caption="presentasjon" numFmtId="0" hierarchy="3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5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1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0289352" backgroundQuery="1" createdVersion="8" refreshedVersion="8" minRefreshableVersion="3" recordCount="0" supportSubquery="1" supportAdvancedDrill="1" xr:uid="{00E33D93-2281-45B8-AD0E-5532396198CC}">
  <cacheSource type="external" connectionId="18"/>
  <cacheFields count="3"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1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2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224884261" backgroundQuery="1" createdVersion="8" refreshedVersion="8" minRefreshableVersion="3" recordCount="0" supportSubquery="1" supportAdvancedDrill="1" xr:uid="{9ED9E6DB-790B-4BD8-A47C-1C51A0944675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Tab_kode].[presentasjon].[presentasjon]" caption="presentasjon" numFmtId="0" hierarchy="3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5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225115738" backgroundQuery="1" createdVersion="8" refreshedVersion="8" minRefreshableVersion="3" recordCount="0" supportSubquery="1" supportAdvancedDrill="1" xr:uid="{F35FA590-7002-42F9-8105-27E75C2DD6E4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Tab_kode].[presentasjon].[presentasjon]" caption="presentasjon" numFmtId="0" hierarchy="3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5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225694446" backgroundQuery="1" createdVersion="8" refreshedVersion="8" minRefreshableVersion="3" recordCount="0" supportSubquery="1" supportAdvancedDrill="1" xr:uid="{A2F04A7E-9C13-4EC7-8F1D-8B3A7FAB498C}">
  <cacheSource type="external" connectionId="18"/>
  <cacheFields count="6">
    <cacheField name="[Tilføy1].[Søknadsår].[Søknadsår]" caption="Søknadsår" numFmtId="0" hierarchy="10" level="1">
      <sharedItems containsSemiMixedTypes="0" containsString="0" containsNumber="1" containsInteger="1" minValue="2018" maxValue="2022" count="5">
        <n v="2022"/>
        <n v="2018" u="1"/>
        <n v="2019" u="1"/>
        <n v="2020" u="1"/>
        <n v="2021" u="1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2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</x15:cachedUniqueNames>
        </ext>
      </extLst>
    </cacheField>
    <cacheField name="[Measures].[Ant_enheter]" caption="Ant_enheter" numFmtId="0" hierarchy="25" level="32767"/>
    <cacheField name="[Tab_kode].[Basis].[Basis]" caption="Basis" numFmtId="0" level="1">
      <sharedItems containsSemiMixedTypes="0" containsNonDate="0" containsString="0"/>
    </cacheField>
    <cacheField name="[Tab_kode].[Hovedgruppe].[Hovedgruppe]" caption="Hovedgruppe" numFmtId="0" hierarchy="1" level="1">
      <sharedItems containsSemiMixedTypes="0" containsNonDate="0" containsString="0"/>
    </cacheField>
    <cacheField name="[Tab_kode].[presentasjon].[presentasjon]" caption="presentasjon" numFmtId="0" hierarchy="3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5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1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715972226" backgroundQuery="1" createdVersion="8" refreshedVersion="8" minRefreshableVersion="3" recordCount="0" supportSubquery="1" supportAdvancedDrill="1" xr:uid="{9E6D176F-D8BE-4C8F-BF29-45CF10E86CB8}">
  <cacheSource type="external" connectionId="18"/>
  <cacheFields count="6">
    <cacheField name="[Tab_kode].[Hovedgruppe].[Hovedgruppe]" caption="Hovedgruppe" numFmtId="0" hierarchy="1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enheter]" caption="Ant_enheter" numFmtId="0" hierarchy="25" level="32767"/>
    <cacheField name="[Tab_kode].[alle plante-/dyreslag].[alle plante-/dyreslag]" caption="alle plante-/dyreslag" numFmtId="0" hierarchy="4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3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716435188" backgroundQuery="1" createdVersion="8" refreshedVersion="8" minRefreshableVersion="3" recordCount="0" supportSubquery="1" supportAdvancedDrill="1" xr:uid="{B6DB6704-448D-4307-98F7-41543915C499}">
  <cacheSource type="external" connectionId="18"/>
  <cacheFields count="6">
    <cacheField name="[Tab_kode].[Hovedgruppe].[Hovedgruppe]" caption="Hovedgruppe" numFmtId="0" hierarchy="1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foretak]" caption="Ant_foretak" numFmtId="0" hierarchy="24" level="32767"/>
    <cacheField name="[Tab_kode].[alle plante-/dyreslag].[alle plante-/dyreslag]" caption="alle plante-/dyreslag" numFmtId="0" hierarchy="4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3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4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71689815" backgroundQuery="1" createdVersion="8" refreshedVersion="8" minRefreshableVersion="3" recordCount="0" supportSubquery="1" supportAdvancedDrill="1" xr:uid="{33085FD9-303A-45EF-A6AF-FDB22DB473E6}">
  <cacheSource type="external" connectionId="18"/>
  <cacheFields count="6">
    <cacheField name="[Tab_kode].[Hovedgruppe].[Hovedgruppe]" caption="Hovedgruppe" numFmtId="0" hierarchy="1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ommune].[kommune]" caption="kommune" numFmtId="0" hierarchy="7" level="1">
      <sharedItems count="27">
        <s v="Flatanger"/>
        <s v="Grong"/>
        <s v="Hitra"/>
        <s v="Holtålen"/>
        <s v="Høylandet"/>
        <s v="Inderøy"/>
        <s v="Indre Fosen"/>
        <s v="Leka"/>
        <s v="Levanger"/>
        <s v="Malvik"/>
        <s v="Melhus"/>
        <s v="Midtre Gauldal"/>
        <s v="Namsos"/>
        <s v="Nærøysund"/>
        <s v="Orkland"/>
        <s v="Overhalla"/>
        <s v="Rennebu"/>
        <s v="Rindal"/>
        <s v="Røros"/>
        <s v="Skaun"/>
        <s v="Snåsa"/>
        <s v="Steinkjer"/>
        <s v="Stjørdal"/>
        <s v="Trondheim"/>
        <s v="Verdal"/>
        <s v="Ørland"/>
        <s v="Åfjord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enheter]" caption="Ant_enheter" numFmtId="0" hierarchy="25" level="32767"/>
    <cacheField name="[Tab_kode].[alle plante-/dyreslag].[alle plante-/dyreslag]" caption="alle plante-/dyreslag" numFmtId="0" hierarchy="4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3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4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9717361112" backgroundQuery="1" createdVersion="8" refreshedVersion="8" minRefreshableVersion="3" recordCount="0" supportSubquery="1" supportAdvancedDrill="1" xr:uid="{26815735-11FC-4F66-BF3A-53E8B0C550E7}">
  <cacheSource type="external" connectionId="18"/>
  <cacheFields count="6">
    <cacheField name="[Tab_kode].[Hovedgruppe].[Hovedgruppe]" caption="Hovedgruppe" numFmtId="0" hierarchy="1" level="1">
      <sharedItems containsSemiMixedTypes="0" containsNonDate="0" containsString="0"/>
    </cacheField>
    <cacheField name="[Tab_kode].[Basis].[Basis]" caption="Basis" numFmtId="0" level="1">
      <sharedItems containsSemiMixedTypes="0" containsNonDate="0" containsString="0"/>
    </cacheField>
    <cacheField name="[Tab_kommune].[kommune].[kommune]" caption="kommune" numFmtId="0" hierarchy="7" level="1">
      <sharedItems count="27">
        <s v="Flatanger"/>
        <s v="Grong"/>
        <s v="Hitra"/>
        <s v="Holtålen"/>
        <s v="Høylandet"/>
        <s v="Inderøy"/>
        <s v="Indre Fosen"/>
        <s v="Leka"/>
        <s v="Levanger"/>
        <s v="Malvik"/>
        <s v="Melhus"/>
        <s v="Midtre Gauldal"/>
        <s v="Namsos"/>
        <s v="Nærøysund"/>
        <s v="Orkland"/>
        <s v="Overhalla"/>
        <s v="Rennebu"/>
        <s v="Rindal"/>
        <s v="Røros"/>
        <s v="Skaun"/>
        <s v="Snåsa"/>
        <s v="Steinkjer"/>
        <s v="Stjørdal"/>
        <s v="Trondheim"/>
        <s v="Verdal"/>
        <s v="Ørland"/>
        <s v="Åfjord"/>
      </sharedItems>
    </cacheField>
    <cacheField name="[Tilføy1].[Søknadsår].[Søknadsår]" caption="Søknadsår" numFmtId="0" hierarchy="10" level="1">
      <sharedItems containsSemiMixedTypes="0" containsNonDate="0" containsString="0"/>
    </cacheField>
    <cacheField name="[Measures].[Ant_foretak]" caption="Ant_foretak" numFmtId="0" hierarchy="24" level="32767"/>
    <cacheField name="[Tab_kode].[alle plante-/dyreslag].[alle plante-/dyreslag]" caption="alle plante-/dyreslag" numFmtId="0" hierarchy="4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2" memberValueDatatype="130" unbalanced="0">
      <fieldsUsage count="2">
        <fieldUsage x="-1"/>
        <fieldUsage x="1"/>
      </fieldsUsage>
    </cacheHierarchy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0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3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4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20184722223" backgroundQuery="1" createdVersion="8" refreshedVersion="8" minRefreshableVersion="3" recordCount="0" supportSubquery="1" supportAdvancedDrill="1" xr:uid="{2809DA48-5834-482C-AAF6-5A2FE6015063}">
  <cacheSource type="external" connectionId="18"/>
  <cacheFields count="5">
    <cacheField name="[Tilføy1].[Søknadsår].[Søknadsår]" caption="Søknadsår" numFmtId="0" hierarchy="10" level="1">
      <sharedItems containsSemiMixedTypes="0" containsNonDate="0" containsString="0"/>
    </cacheField>
    <cacheField name="[Measures].[Ant_enheter]" caption="Ant_enheter" numFmtId="0" hierarchy="25" level="32767"/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ab_kode].[alle plante-/dyreslag].[alle plante-/dyreslag]" caption="alle plante-/dyreslag" numFmtId="0" hierarchy="4" level="1">
      <sharedItems count="3">
        <s v="høy"/>
        <s v="høyensilasje"/>
        <s v="surfôr"/>
      </sharedItems>
    </cacheField>
    <cacheField name="[Tab_kode].[Hovedgruppe].[Hovedgruppe]" caption="Hovedgruppe" numFmtId="0" hierarchy="1" level="1">
      <sharedItems containsSemiMixedTypes="0" containsNonDate="0" containsString="0"/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2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1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20185185185" backgroundQuery="1" createdVersion="8" refreshedVersion="8" minRefreshableVersion="3" recordCount="0" supportSubquery="1" supportAdvancedDrill="1" xr:uid="{B57E70AC-F9EF-47DF-A779-9C7EC53EFA30}">
  <cacheSource type="external" connectionId="18"/>
  <cacheFields count="5">
    <cacheField name="[Tilføy1].[Søknadsår].[Søknadsår]" caption="Søknadsår" numFmtId="0" hierarchy="10" level="1">
      <sharedItems containsSemiMixedTypes="0" containsNonDate="0" containsString="0"/>
    </cacheField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ab_kode].[alle plante-/dyreslag].[alle plante-/dyreslag]" caption="alle plante-/dyreslag" numFmtId="0" hierarchy="4" level="1">
      <sharedItems count="3">
        <s v="høy"/>
        <s v="høyensilasje"/>
        <s v="surfôr"/>
      </sharedItems>
    </cacheField>
    <cacheField name="[Tab_kode].[Hovedgruppe].[Hovedgruppe]" caption="Hovedgruppe" numFmtId="0" hierarchy="1" level="1">
      <sharedItems containsSemiMixedTypes="0" containsNonDate="0" containsString="0"/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4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20185532408" backgroundQuery="1" createdVersion="8" refreshedVersion="8" minRefreshableVersion="3" recordCount="0" supportSubquery="1" supportAdvancedDrill="1" xr:uid="{B9D2EAFE-B2C3-48F6-A605-B868634BFFF5}">
  <cacheSource type="external" connectionId="18"/>
  <cacheFields count="5">
    <cacheField name="[Tilføy1].[Søknadsår].[Søknadsår]" caption="Søknadsår" numFmtId="0" hierarchy="10" level="1">
      <sharedItems containsSemiMixedTypes="0" containsNonDate="0" containsString="0"/>
    </cacheField>
    <cacheField name="[Measures].[Ant_enheter]" caption="Ant_enheter" numFmtId="0" hierarchy="25" level="32767"/>
    <cacheField name="[Tab_kode].[alle plante-/dyreslag].[alle plante-/dyreslag]" caption="alle plante-/dyreslag" numFmtId="0" hierarchy="4" level="1">
      <sharedItems count="3">
        <s v="høy"/>
        <s v="høyensilasje"/>
        <s v="surfôr"/>
      </sharedItems>
    </cacheField>
    <cacheField name="[Tab_kode].[Hovedgruppe].[Hovedgruppe]" caption="Hovedgruppe" numFmtId="0" hierarchy="1" level="1">
      <sharedItems containsSemiMixedTypes="0" containsNonDate="0" containsString="0"/>
    </cacheField>
    <cacheField name="[Tab_kommune].[kommune].[kommune]" caption="kommune" numFmtId="0" hierarchy="7" level="1">
      <sharedItems count="38">
        <s v="Flatanger"/>
        <s v="Frosta"/>
        <s v="Frøya"/>
        <s v="Grong"/>
        <s v="Heim"/>
        <s v="Hitra"/>
        <s v="Holtålen"/>
        <s v="Høylandet"/>
        <s v="Inderøy"/>
        <s v="Indre Fosen"/>
        <s v="Leka"/>
        <s v="Levanger"/>
        <s v="Lierne"/>
        <s v="Malvik"/>
        <s v="Melhus"/>
        <s v="Meråker"/>
        <s v="Midtre Gauldal"/>
        <s v="Namsos"/>
        <s v="Namsskogan"/>
        <s v="Nærøysund"/>
        <s v="Oppdal"/>
        <s v="Orkland"/>
        <s v="Osen"/>
        <s v="Overhalla"/>
        <s v="Rennebu"/>
        <s v="Rindal"/>
        <s v="Røros"/>
        <s v="Røyrvik"/>
        <s v="Selbu"/>
        <s v="Skaun"/>
        <s v="Snåsa"/>
        <s v="Steinkjer"/>
        <s v="Stjørdal"/>
        <s v="Trondheim"/>
        <s v="Tydal"/>
        <s v="Verdal"/>
        <s v="Ørland"/>
        <s v="Åfjord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1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03819444" backgroundQuery="1" createdVersion="8" refreshedVersion="8" minRefreshableVersion="3" recordCount="0" supportSubquery="1" supportAdvancedDrill="1" xr:uid="{83250442-E934-4E14-9E84-0223C159CA1E}">
  <cacheSource type="external" connectionId="18"/>
  <cacheFields count="3">
    <cacheField name="[Tab_kommune].[knr_kom].[knr_kom]" caption="knr_kom" numFmtId="0" hierarchy="6" level="1">
      <sharedItems count="38">
        <s v="5001 Trondheim"/>
        <s v="5006 Steinkjer"/>
        <s v="5007 Namsos"/>
        <s v="5014 Frøya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52 Leka"/>
        <s v="5053 Inderøy"/>
        <s v="5054 Indre Fosen"/>
        <s v="5055 Heim"/>
        <s v="5056 Hitra"/>
        <s v="5057 Ørland"/>
        <s v="5058 Åfjord"/>
        <s v="5059 Orkland"/>
        <s v="5060 Nærøysund"/>
        <s v="5061 Rindal"/>
      </sharedItems>
    </cacheField>
    <cacheField name="[Tilføy1].[Søknadsår].[Søknadsår]" caption="Søknadsår" numFmtId="0" hierarchy="10" level="1">
      <sharedItems containsSemiMixedTypes="0" containsString="0" containsNumber="1" containsInteger="1" minValue="2017" maxValue="2022" count="6"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  <x15:cachedUniqueName index="5" name="[Tilføy1].[Søknadsår].&amp;[2022]"/>
          </x15:cachedUniqueNames>
        </ext>
      </extLst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1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2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274768517" backgroundQuery="1" createdVersion="3" refreshedVersion="8" minRefreshableVersion="3" recordCount="0" supportSubquery="1" supportAdvancedDrill="1" xr:uid="{9692ACBB-7189-406F-A107-1C455E1FCE26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0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952973666" supportSubqueryNonVisual="1" supportSubqueryCalcMem="1" supportAddCalcMems="1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294097222" backgroundQuery="1" createdVersion="3" refreshedVersion="8" minRefreshableVersion="3" recordCount="0" supportSubquery="1" supportAdvancedDrill="1" xr:uid="{05A0FEC6-9C58-4AA0-95B0-7940CD0968B6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054181179" supportSubqueryNonVisual="1" supportSubqueryCalcMem="1" supportAddCalcMems="1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0451389" backgroundQuery="1" createdVersion="3" refreshedVersion="8" minRefreshableVersion="3" recordCount="0" supportSubquery="1" supportAdvancedDrill="1" xr:uid="{4021D409-026D-4F45-9F78-DFD96103B831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005531688" supportSubqueryNonVisual="1" supportSubqueryCalcMem="1" supportAddCalcMems="1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10300925" backgroundQuery="1" createdVersion="3" refreshedVersion="8" minRefreshableVersion="3" recordCount="0" supportSubquery="1" supportAdvancedDrill="1" xr:uid="{78689F70-E62A-4771-8779-11C3AD1C29CB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335790262" supportSubqueryNonVisual="1" supportSubqueryCalcMem="1" supportAddCalcMems="1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193287" backgroundQuery="1" createdVersion="3" refreshedVersion="8" minRefreshableVersion="3" recordCount="0" supportSubquery="1" supportAdvancedDrill="1" xr:uid="{72E062A1-273E-4D41-A6F7-C0FAEB865BE1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098876457" supportSubqueryNonVisual="1" supportSubqueryCalcMem="1" supportAddCalcMems="1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50347221" backgroundQuery="1" createdVersion="3" refreshedVersion="8" minRefreshableVersion="3" recordCount="0" supportSubquery="1" supportAdvancedDrill="1" xr:uid="{BEDAC8A3-530A-4B31-B5E1-484EF9ED96FE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0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957734503" supportSubqueryNonVisual="1" supportSubqueryCalcMem="1" supportAddCalcMems="1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56597225" backgroundQuery="1" createdVersion="3" refreshedVersion="8" minRefreshableVersion="3" recordCount="0" supportSubquery="1" supportAdvancedDrill="1" xr:uid="{9078E5A5-5AD5-45D9-A3A8-12EF59F15164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0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008436043" supportSubqueryNonVisual="1" supportSubqueryCalcMem="1" supportAddCalcMems="1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363425929" backgroundQuery="1" createdVersion="3" refreshedVersion="8" minRefreshableVersion="3" recordCount="0" supportSubquery="1" supportAdvancedDrill="1" xr:uid="{D52BD5EE-CEB8-49B5-ADF1-C598880D9841}">
  <cacheSource type="external" connectionId="1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0" memberValueDatatype="130" unbalanced="0"/>
    <cacheHierarchy uniqueName="[Tab_kode].[Undergrupper]" caption="Undergrupper" attribute="1" defaultMemberUniqueName="[Tab_kode].[Undergrupper].[All]" allUniqueName="[Tab_kode].[Undergrupper].[All]" dimensionUniqueName="[Tab_kode]" displayFolder="" count="0" memberValueDatatype="130" unbalanced="0"/>
    <cacheHierarchy uniqueName="[Tab_kode].[presentasjon]" caption="presentasjon" attribute="1" defaultMemberUniqueName="[Tab_kode].[presentasjon].[All]" allUniqueName="[Tab_kode].[presentasjon].[All]" dimensionUniqueName="[Tab_kode]" displayFolder="" count="0" memberValueDatatype="130" unbalanced="0"/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2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0" memberValueDatatype="130" unbalanced="0"/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/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828675332"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1041669" backgroundQuery="1" createdVersion="8" refreshedVersion="8" minRefreshableVersion="3" recordCount="0" supportSubquery="1" supportAdvancedDrill="1" xr:uid="{941B6C47-1767-4E65-82BC-FA510A781F4F}">
  <cacheSource type="external" connectionId="18"/>
  <cacheFields count="7">
    <cacheField name="[Tilføy1].[Søknadsår].[Søknadsår]" caption="Søknadsår" numFmtId="0" hierarchy="10" level="1">
      <sharedItems containsSemiMixedTypes="0" containsString="0" containsNumber="1" containsInteger="1" minValue="2021" maxValue="2022" count="2"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1]"/>
            <x15:cachedUniqueName index="1" name="[Tilføy1].[Søknadsår].&amp;[2022]"/>
          </x15:cachedUniqueNames>
        </ext>
      </extLst>
    </cacheField>
    <cacheField name="[Tab_kommune].[kommune].[kommune]" caption="kommune" numFmtId="0" hierarchy="7" level="1">
      <sharedItems containsSemiMixedTypes="0" containsNonDate="0" containsString="0"/>
    </cacheField>
    <cacheField name="[Tab_kode].[Undergrupper].[Undergrupper]" caption="Undergrupper" numFmtId="0" hierarchy="2" level="1">
      <sharedItems count="11">
        <s v="beite 12/16 uker"/>
        <s v="utmarksbeite"/>
        <s v="bevaringsverdige raser"/>
        <s v="andre husdyr"/>
        <s v="fjørfe"/>
        <s v="griser"/>
        <s v="hester"/>
        <s v="sauer og geiter"/>
        <s v="storfe"/>
        <s v="geiter"/>
        <s v="sauer"/>
      </sharedItems>
    </cacheField>
    <cacheField name="[Measures].[Ant_enheter]" caption="Ant_enheter" numFmtId="0" hierarchy="25" level="32767"/>
    <cacheField name="[Tab_kode].[presentasjon].[presentasjon]" caption="presentasjon" numFmtId="0" hierarchy="3" level="1">
      <sharedItems count="43">
        <s v="alpakka"/>
        <s v="geiter og kje"/>
        <s v="hester"/>
        <s v="hjort"/>
        <s v="kyr"/>
        <s v="lam"/>
        <s v="lama"/>
        <s v="sauer"/>
        <s v="øvrig storfe"/>
        <s v="ammegeiter"/>
        <s v="okser"/>
        <s v="søyer"/>
        <s v="unghester"/>
        <s v="værer"/>
        <s v="bifolk"/>
        <s v="esel"/>
        <s v="kaniner"/>
        <s v="unghjort"/>
        <s v="kalkun, and, gås for avl"/>
        <s v="kalkun, and, gås for slakt"/>
        <s v="livkyllinger"/>
        <s v="slaktekyllinger"/>
        <s v="verpehøner"/>
        <s v="avlspurker"/>
        <s v="råner"/>
        <s v="slaktegris"/>
        <s v="smågriser"/>
        <s v="ungpurker"/>
        <s v="ungråner"/>
        <s v="hest i pensjon"/>
        <s v="geiter"/>
        <s v="ammekyr"/>
        <s v="ammekyr 50 % kjøttfe"/>
        <s v="melkekyr"/>
        <s v="øko. verpehøner"/>
        <s v="øko. ammegeiter"/>
        <s v="øko. melkegeiter"/>
        <s v="øko. avlsgriser"/>
        <s v="øko. slaktegriser"/>
        <s v="øko. sauer"/>
        <s v="øko. ammekyr"/>
        <s v="øko. melkekyr"/>
        <s v="øko. øvrig storfe"/>
      </sharedItems>
    </cacheField>
    <cacheField name="[Tab_kode].[Hovedgruppe].[Hovedgruppe]" caption="Hovedgruppe" numFmtId="0" hierarchy="1" level="1">
      <sharedItems count="3">
        <s v="beitedyr"/>
        <s v="bevaringsverdige raser"/>
        <s v="husdyrslag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162037" backgroundQuery="1" createdVersion="8" refreshedVersion="8" minRefreshableVersion="3" recordCount="0" supportSubquery="1" supportAdvancedDrill="1" xr:uid="{3A8896EF-4A30-435F-BB7A-9C36CC802257}">
  <cacheSource type="external" connectionId="18"/>
  <cacheFields count="7">
    <cacheField name="[Tilføy1].[Søknadsår].[Søknadsår]" caption="Søknadsår" numFmtId="0" hierarchy="10" level="1">
      <sharedItems containsSemiMixedTypes="0" containsString="0" containsNumber="1" containsInteger="1" minValue="2021" maxValue="2022" count="2"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21]"/>
            <x15:cachedUniqueName index="1" name="[Tilføy1].[Søknadsår].&amp;[2022]"/>
          </x15:cachedUniqueNames>
        </ext>
      </extLst>
    </cacheField>
    <cacheField name="[Tab_kommune].[kommune].[kommune]" caption="kommune" numFmtId="0" hierarchy="7" level="1">
      <sharedItems containsSemiMixedTypes="0" containsNonDate="0" containsString="0"/>
    </cacheField>
    <cacheField name="[Tab_kode].[Undergrupper].[Undergrupper]" caption="Undergrupper" numFmtId="0" hierarchy="2" level="1">
      <sharedItems count="11">
        <s v="beite 12/16 uker"/>
        <s v="utmarksbeite"/>
        <s v="bevaringsverdige raser"/>
        <s v="andre husdyr"/>
        <s v="fjørfe"/>
        <s v="griser"/>
        <s v="hester"/>
        <s v="sauer og geiter"/>
        <s v="storfe"/>
        <s v="geiter"/>
        <s v="sauer"/>
      </sharedItems>
    </cacheField>
    <cacheField name="[Tab_kode].[presentasjon].[presentasjon]" caption="presentasjon" numFmtId="0" hierarchy="3" level="1">
      <sharedItems count="43">
        <s v="alpakka"/>
        <s v="geiter og kje"/>
        <s v="hester"/>
        <s v="hjort"/>
        <s v="kyr"/>
        <s v="lam"/>
        <s v="lama"/>
        <s v="sauer"/>
        <s v="øvrig storfe"/>
        <s v="ammegeiter"/>
        <s v="okser"/>
        <s v="søyer"/>
        <s v="unghester"/>
        <s v="værer"/>
        <s v="bifolk"/>
        <s v="esel"/>
        <s v="kaniner"/>
        <s v="unghjort"/>
        <s v="kalkun, and, gås for avl"/>
        <s v="kalkun, and, gås for slakt"/>
        <s v="livkyllinger"/>
        <s v="slaktekyllinger"/>
        <s v="verpehøner"/>
        <s v="avlspurker"/>
        <s v="råner"/>
        <s v="slaktegris"/>
        <s v="smågriser"/>
        <s v="ungpurker"/>
        <s v="ungråner"/>
        <s v="hest i pensjon"/>
        <s v="geiter"/>
        <s v="ammekyr"/>
        <s v="ammekyr 50 % kjøttfe"/>
        <s v="melkekyr"/>
        <s v="øko. verpehøner"/>
        <s v="øko. ammegeiter"/>
        <s v="øko. melkegeiter"/>
        <s v="øko. avlsgriser"/>
        <s v="øko. slaktegriser"/>
        <s v="øko. sauer"/>
        <s v="øko. ammekyr"/>
        <s v="øko. melkekyr"/>
        <s v="øko. øvrig storfe"/>
      </sharedItems>
    </cacheField>
    <cacheField name="[Tab_kode].[Hovedgruppe].[Hovedgruppe]" caption="Hovedgruppe" numFmtId="0" hierarchy="1" level="1">
      <sharedItems count="3">
        <s v="beitedyr"/>
        <s v="bevaringsverdige raser"/>
        <s v="husdyrslag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6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219907" backgroundQuery="1" createdVersion="8" refreshedVersion="8" minRefreshableVersion="3" recordCount="0" supportSubquery="1" supportAdvancedDrill="1" xr:uid="{8D5CE050-998B-4591-B746-C8031D989621}">
  <cacheSource type="external" connectionId="18"/>
  <cacheFields count="7"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Tab_kommune].[kommune].[kommune]" caption="kommune" numFmtId="0" hierarchy="7" level="1">
      <sharedItems containsSemiMixedTypes="0" containsNonDate="0" containsString="0"/>
    </cacheField>
    <cacheField name="[Tab_kode].[Undergrupper].[Undergrupper]" caption="Undergrupper" numFmtId="0" hierarchy="2" level="1">
      <sharedItems count="11">
        <s v="beite 12/16 uker"/>
        <s v="utmarksbeite"/>
        <s v="bevaringsverdige raser"/>
        <s v="andre husdyr"/>
        <s v="fjørfe"/>
        <s v="griser"/>
        <s v="hester"/>
        <s v="sauer og geiter"/>
        <s v="storfe"/>
        <s v="geiter"/>
        <s v="sauer"/>
      </sharedItems>
    </cacheField>
    <cacheField name="[Tab_kode].[presentasjon].[presentasjon]" caption="presentasjon" numFmtId="0" hierarchy="3" level="1">
      <sharedItems count="43">
        <s v="alpakka"/>
        <s v="geiter og kje"/>
        <s v="hester"/>
        <s v="hjort"/>
        <s v="kyr"/>
        <s v="lam"/>
        <s v="lama"/>
        <s v="sauer"/>
        <s v="øvrig storfe"/>
        <s v="ammegeiter"/>
        <s v="okser"/>
        <s v="søyer"/>
        <s v="unghester"/>
        <s v="værer"/>
        <s v="bifolk"/>
        <s v="esel"/>
        <s v="kaniner"/>
        <s v="unghjort"/>
        <s v="kalkun, and, gås for avl"/>
        <s v="kalkun, and, gås for slakt"/>
        <s v="livkyllinger"/>
        <s v="slaktekyllinger"/>
        <s v="verpehøner"/>
        <s v="avlspurker"/>
        <s v="råner"/>
        <s v="slaktegris"/>
        <s v="smågriser"/>
        <s v="ungpurker"/>
        <s v="ungråner"/>
        <s v="hest i pensjon"/>
        <s v="geiter"/>
        <s v="ammekyr"/>
        <s v="ammekyr 50 % kjøttfe"/>
        <s v="melkekyr"/>
        <s v="øko. verpehøner"/>
        <s v="øko. ammegeiter"/>
        <s v="øko. melkegeiter"/>
        <s v="øko. avlsgriser"/>
        <s v="øko. slaktegriser"/>
        <s v="øko. sauer"/>
        <s v="øko. ammekyr"/>
        <s v="øko. melkekyr"/>
        <s v="øko. øvrig storfe"/>
      </sharedItems>
    </cacheField>
    <cacheField name="[Tab_kode].[Hovedgruppe].[Hovedgruppe]" caption="Hovedgruppe" numFmtId="0" hierarchy="1" level="1">
      <sharedItems count="3">
        <s v="beitedyr"/>
        <s v="bevaringsverdige raser"/>
        <s v="husdyrslag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6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2777778" backgroundQuery="1" createdVersion="8" refreshedVersion="8" minRefreshableVersion="3" recordCount="0" supportSubquery="1" supportAdvancedDrill="1" xr:uid="{5648C5B6-CBEB-4075-9DF0-63388FDF7BAA}">
  <cacheSource type="external" connectionId="18"/>
  <cacheFields count="7">
    <cacheField name="[Tilføy1].[Søknadsår].[Søknadsår]" caption="Søknadsår" numFmtId="0" hierarchy="10" level="1">
      <sharedItems containsSemiMixedTypes="0" containsString="0" containsNumber="1" containsInteger="1" minValue="2017" maxValue="2022" count="6">
        <n v="2017"/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18]"/>
            <x15:cachedUniqueName index="2" name="[Tilføy1].[Søknadsår].&amp;[2019]"/>
            <x15:cachedUniqueName index="3" name="[Tilføy1].[Søknadsår].&amp;[2020]"/>
            <x15:cachedUniqueName index="4" name="[Tilføy1].[Søknadsår].&amp;[2021]"/>
            <x15:cachedUniqueName index="5" name="[Tilføy1].[Søknadsår].&amp;[2022]"/>
          </x15:cachedUniqueNames>
        </ext>
      </extLst>
    </cacheField>
    <cacheField name="[Tab_kommune].[kommune].[kommune]" caption="kommune" numFmtId="0" hierarchy="7" level="1">
      <sharedItems containsSemiMixedTypes="0" containsNonDate="0" containsString="0"/>
    </cacheField>
    <cacheField name="[Tab_kode].[Undergrupper].[Undergrupper]" caption="Undergrupper" numFmtId="0" hierarchy="2" level="1">
      <sharedItems count="11">
        <s v="beite 12/16 uker"/>
        <s v="utmarksbeite"/>
        <s v="bevaringsverdige raser"/>
        <s v="andre husdyr"/>
        <s v="fjørfe"/>
        <s v="griser"/>
        <s v="hester"/>
        <s v="sauer og geiter"/>
        <s v="storfe"/>
        <s v="geiter"/>
        <s v="sauer"/>
      </sharedItems>
    </cacheField>
    <cacheField name="[Tab_kode].[presentasjon].[presentasjon]" caption="presentasjon" numFmtId="0" hierarchy="3" level="1">
      <sharedItems count="43">
        <s v="alpakka"/>
        <s v="geiter og kje"/>
        <s v="hester"/>
        <s v="hjort"/>
        <s v="kyr"/>
        <s v="lam"/>
        <s v="lama"/>
        <s v="sauer"/>
        <s v="øvrig storfe"/>
        <s v="ammegeiter"/>
        <s v="okser"/>
        <s v="søyer"/>
        <s v="unghester"/>
        <s v="værer"/>
        <s v="bifolk"/>
        <s v="esel"/>
        <s v="kaniner"/>
        <s v="unghjort"/>
        <s v="kalkun, and, gås for avl"/>
        <s v="kalkun, and, gås for slakt"/>
        <s v="livkyllinger"/>
        <s v="slaktekyllinger"/>
        <s v="verpehøner"/>
        <s v="avlspurker"/>
        <s v="råner"/>
        <s v="slaktegris"/>
        <s v="smågriser"/>
        <s v="ungpurker"/>
        <s v="ungråner"/>
        <s v="hest i pensjon"/>
        <s v="geiter"/>
        <s v="ammekyr"/>
        <s v="ammekyr 50 % kjøttfe"/>
        <s v="melkekyr"/>
        <s v="øko. verpehøner"/>
        <s v="øko. ammegeiter"/>
        <s v="øko. melkegeiter"/>
        <s v="øko. avlsgriser"/>
        <s v="øko. slaktegriser"/>
        <s v="øko. sauer"/>
        <s v="øko. ammekyr"/>
        <s v="øko. melkekyr"/>
        <s v="øko. øvrig storfe"/>
      </sharedItems>
    </cacheField>
    <cacheField name="[Tab_kode].[Hovedgruppe].[Hovedgruppe]" caption="Hovedgruppe" numFmtId="0" hierarchy="1" level="1">
      <sharedItems count="3">
        <s v="beitedyr"/>
        <s v="bevaringsverdige raser"/>
        <s v="husdyrslag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  <cacheField name="[Measures].[Ant_foretak]" caption="Ant_foretak" numFmtId="0" hierarchy="24" level="32767"/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3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 oneField="1">
      <fieldsUsage count="1">
        <fieldUsage x="6"/>
      </fieldsUsage>
    </cacheHierarchy>
    <cacheHierarchy uniqueName="[Measures].[Ant_enheter]" caption="Ant_enheter" measure="1" displayFolder="" measureGroup="Tilføy1" count="0"/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han" refreshedDate="44952.817703125002" backgroundQuery="1" createdVersion="8" refreshedVersion="8" minRefreshableVersion="3" recordCount="0" supportSubquery="1" supportAdvancedDrill="1" xr:uid="{664F6B9E-B14D-47EB-A5C1-A37A195DE652}">
  <cacheSource type="external" connectionId="18"/>
  <cacheFields count="7">
    <cacheField name="[Tilføy1].[Søknadsår].[Søknadsår]" caption="Søknadsår" numFmtId="0" hierarchy="10" level="1">
      <sharedItems containsSemiMixedTypes="0" containsString="0" containsNumber="1" containsInteger="1" minValue="2017" maxValue="2022" count="2">
        <n v="2017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Tilføy1].[Søknadsår].&amp;[2017]"/>
            <x15:cachedUniqueName index="1" name="[Tilføy1].[Søknadsår].&amp;[2022]"/>
          </x15:cachedUniqueNames>
        </ext>
      </extLst>
    </cacheField>
    <cacheField name="[Tab_kommune].[kommune].[kommune]" caption="kommune" numFmtId="0" hierarchy="7" level="1">
      <sharedItems containsSemiMixedTypes="0" containsNonDate="0" containsString="0"/>
    </cacheField>
    <cacheField name="[Tab_kode].[Undergrupper].[Undergrupper]" caption="Undergrupper" numFmtId="0" hierarchy="2" level="1">
      <sharedItems count="11">
        <s v="beite 12/16 uker"/>
        <s v="utmarksbeite"/>
        <s v="bevaringsverdige raser"/>
        <s v="andre husdyr"/>
        <s v="fjørfe"/>
        <s v="griser"/>
        <s v="hester"/>
        <s v="sauer og geiter"/>
        <s v="storfe"/>
        <s v="geiter"/>
        <s v="sauer"/>
      </sharedItems>
    </cacheField>
    <cacheField name="[Measures].[Ant_enheter]" caption="Ant_enheter" numFmtId="0" hierarchy="25" level="32767"/>
    <cacheField name="[Tab_kode].[presentasjon].[presentasjon]" caption="presentasjon" numFmtId="0" hierarchy="3" level="1">
      <sharedItems count="43">
        <s v="alpakka"/>
        <s v="geiter og kje"/>
        <s v="hester"/>
        <s v="hjort"/>
        <s v="kyr"/>
        <s v="lam"/>
        <s v="lama"/>
        <s v="sauer"/>
        <s v="øvrig storfe"/>
        <s v="ammegeiter"/>
        <s v="okser"/>
        <s v="søyer"/>
        <s v="unghester"/>
        <s v="værer"/>
        <s v="bifolk"/>
        <s v="esel"/>
        <s v="kaniner"/>
        <s v="unghjort"/>
        <s v="kalkun, and, gås for avl"/>
        <s v="kalkun, and, gås for slakt"/>
        <s v="livkyllinger"/>
        <s v="slaktekyllinger"/>
        <s v="verpehøner"/>
        <s v="avlspurker"/>
        <s v="råner"/>
        <s v="slaktegris"/>
        <s v="smågriser"/>
        <s v="ungpurker"/>
        <s v="ungråner"/>
        <s v="hest i pensjon"/>
        <s v="geiter"/>
        <s v="ammekyr"/>
        <s v="ammekyr 50 % kjøttfe"/>
        <s v="melkekyr"/>
        <s v="øko. verpehøner"/>
        <s v="øko. ammegeiter"/>
        <s v="øko. melkegeiter"/>
        <s v="øko. avlsgriser"/>
        <s v="øko. slaktegriser"/>
        <s v="øko. sauer"/>
        <s v="øko. ammekyr"/>
        <s v="øko. melkekyr"/>
        <s v="øko. øvrig storfe"/>
      </sharedItems>
    </cacheField>
    <cacheField name="[Tab_kode].[Hovedgruppe].[Hovedgruppe]" caption="Hovedgruppe" numFmtId="0" hierarchy="1" level="1">
      <sharedItems count="3">
        <s v="beitedyr"/>
        <s v="bevaringsverdige raser"/>
        <s v="husdyrslag"/>
      </sharedItems>
    </cacheField>
    <cacheField name="[Tab_kode].[Gruppe 2].[Gruppe 2]" caption="Gruppe 2" numFmtId="0" hierarchy="5" level="1">
      <sharedItems count="2">
        <s v="produksjon"/>
        <s v="økologisk"/>
      </sharedItems>
    </cacheField>
  </cacheFields>
  <cacheHierarchies count="32">
    <cacheHierarchy uniqueName="[Tab_kode].[Basis]" caption="Basis" attribute="1" defaultMemberUniqueName="[Tab_kode].[Basis].[All]" allUniqueName="[Tab_kode].[Basis].[All]" dimensionUniqueName="[Tab_kode]" displayFolder="" count="0" memberValueDatatype="130" unbalanced="0"/>
    <cacheHierarchy uniqueName="[Tab_kode].[Hovedgruppe]" caption="Hovedgruppe" attribute="1" defaultMemberUniqueName="[Tab_kode].[Hovedgruppe].[All]" allUniqueName="[Tab_kode].[Hovedgruppe].[All]" dimensionUniqueName="[Tab_kode]" displayFolder="" count="2" memberValueDatatype="130" unbalanced="0">
      <fieldsUsage count="2">
        <fieldUsage x="-1"/>
        <fieldUsage x="5"/>
      </fieldsUsage>
    </cacheHierarchy>
    <cacheHierarchy uniqueName="[Tab_kode].[Undergrupper]" caption="Undergrupper" attribute="1" defaultMemberUniqueName="[Tab_kode].[Undergrupper].[All]" allUniqueName="[Tab_kode].[Undergrupper].[All]" dimensionUniqueName="[Tab_kode]" displayFolder="" count="2" memberValueDatatype="130" unbalanced="0">
      <fieldsUsage count="2">
        <fieldUsage x="-1"/>
        <fieldUsage x="2"/>
      </fieldsUsage>
    </cacheHierarchy>
    <cacheHierarchy uniqueName="[Tab_kode].[presentasjon]" caption="presentasjon" attribute="1" defaultMemberUniqueName="[Tab_kode].[presentasjon].[All]" allUniqueName="[Tab_kode].[presentasjon].[All]" dimensionUniqueName="[Tab_kode]" displayFolder="" count="2" memberValueDatatype="130" unbalanced="0">
      <fieldsUsage count="2">
        <fieldUsage x="-1"/>
        <fieldUsage x="4"/>
      </fieldsUsage>
    </cacheHierarchy>
    <cacheHierarchy uniqueName="[Tab_kode].[alle plante-/dyreslag]" caption="alle plante-/dyreslag" attribute="1" defaultMemberUniqueName="[Tab_kode].[alle plante-/dyreslag].[All]" allUniqueName="[Tab_kode].[alle plante-/dyreslag].[All]" dimensionUniqueName="[Tab_kode]" displayFolder="" count="0" memberValueDatatype="130" unbalanced="0"/>
    <cacheHierarchy uniqueName="[Tab_kode].[Gruppe 2]" caption="Gruppe 2" attribute="1" defaultMemberUniqueName="[Tab_kode].[Gruppe 2].[All]" allUniqueName="[Tab_kode].[Gruppe 2].[All]" dimensionUniqueName="[Tab_kode]" displayFolder="" count="2" memberValueDatatype="130" unbalanced="0">
      <fieldsUsage count="2">
        <fieldUsage x="-1"/>
        <fieldUsage x="6"/>
      </fieldsUsage>
    </cacheHierarchy>
    <cacheHierarchy uniqueName="[Tab_kommune].[knr_kom]" caption="knr_kom" attribute="1" defaultMemberUniqueName="[Tab_kommune].[knr_kom].[All]" allUniqueName="[Tab_kommune].[knr_kom].[All]" dimensionUniqueName="[Tab_kommun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/>
    <cacheHierarchy uniqueName="[Tab_kommune].[Jordbruksområde]" caption="Jordbruksområde" attribute="1" defaultMemberUniqueName="[Tab_kommune].[Jordbruksområde].[All]" allUniqueName="[Tab_kommune].[Jordbruksområde].[All]" dimensionUniqueName="[Tab_kommune]" displayFolder="" count="0" memberValueDatatype="130" unbalanced="0"/>
    <cacheHierarchy uniqueName="[Tilføy1].[Søknadsår]" caption="Søknadsår" attribute="1" defaultMemberUniqueName="[Tilføy1].[Søknadsår].[All]" allUniqueName="[Tilføy1].[Søknadsår].[All]" dimensionUniqueName="[Tilføy1]" displayFolder="" count="2" memberValueDatatype="20" unbalanced="0">
      <fieldsUsage count="2">
        <fieldUsage x="-1"/>
        <fieldUsage x="0"/>
      </fieldsUsage>
    </cacheHierarchy>
    <cacheHierarchy uniqueName="[Tab_kode].[Beskrivelse]" caption="Beskrivelse" attribute="1" defaultMemberUniqueName="[Tab_kode].[Beskrivelse].[All]" allUniqueName="[Tab_kode].[Beskrivelse].[All]" dimensionUniqueName="[Tab_kode]" displayFolder="" count="0" memberValueDatatype="130" unbalanced="0" hidden="1"/>
    <cacheHierarchy uniqueName="[Tab_kode].[Gruppe 3]" caption="Gruppe 3" attribute="1" defaultMemberUniqueName="[Tab_kode].[Gruppe 3].[All]" allUniqueName="[Tab_kode].[Gruppe 3].[All]" dimensionUniqueName="[Tab_kode]" displayFolder="" count="0" memberValueDatatype="130" unbalanced="0" hidden="1"/>
    <cacheHierarchy uniqueName="[Tab_kode].[Kode]" caption="Kode" attribute="1" defaultMemberUniqueName="[Tab_kode].[Kode].[All]" allUniqueName="[Tab_kode].[Kode].[All]" dimensionUniqueName="[Tab_kode]" displayFolder="" count="0" memberValueDatatype="130" unbalanced="0" hidden="1"/>
    <cacheHierarchy uniqueName="[Tab_kommune].[Kom_koble]" caption="Kom_koble" attribute="1" defaultMemberUniqueName="[Tab_kommune].[Kom_koble].[All]" allUniqueName="[Tab_kommune].[Kom_koble].[All]" dimensionUniqueName="[Tab_kommune]" displayFolder="" count="0" memberValueDatatype="130" unbalanced="0" hidden="1"/>
    <cacheHierarchy uniqueName="[Tab_kommune].[Region 3]" caption="Region 3" attribute="1" defaultMemberUniqueName="[Tab_kommune].[Region 3].[All]" allUniqueName="[Tab_kommune].[Region 3].[All]" dimensionUniqueName="[Tab_kommune]" displayFolder="" count="0" memberValueDatatype="130" unbalanced="0" hidden="1"/>
    <cacheHierarchy uniqueName="[Tab_kommune].[Region2]" caption="Region2" attribute="1" defaultMemberUniqueName="[Tab_kommune].[Region2].[All]" allUniqueName="[Tab_kommune].[Region2].[All]" dimensionUniqueName="[Tab_kommune]" displayFolder="" count="0" memberValueDatatype="130" unbalanced="0" hidden="1"/>
    <cacheHierarchy uniqueName="[Tilføy1].[Antall enheter]" caption="Antall enheter" attribute="1" defaultMemberUniqueName="[Tilføy1].[Antall enheter].[All]" allUniqueName="[Tilføy1].[Antall enheter].[All]" dimensionUniqueName="[Tilføy1]" displayFolder="" count="0" memberValueDatatype="20" unbalanced="0" hidden="1"/>
    <cacheHierarchy uniqueName="[Tilføy1].[Antall foretak]" caption="Antall foretak" attribute="1" defaultMemberUniqueName="[Tilføy1].[Antall foretak].[All]" allUniqueName="[Tilføy1].[Antall foretak].[All]" dimensionUniqueName="[Tilføy1]" displayFolder="" count="0" memberValueDatatype="20" unbalanced="0" hidden="1"/>
    <cacheHierarchy uniqueName="[Tilføy1].[Beskrivelse]" caption="Beskrivelse" attribute="1" defaultMemberUniqueName="[Tilføy1].[Beskrivelse].[All]" allUniqueName="[Tilføy1].[Beskrivelse].[All]" dimensionUniqueName="[Tilføy1]" displayFolder="" count="0" memberValueDatatype="130" unbalanced="0" hidden="1"/>
    <cacheHierarchy uniqueName="[Tilføy1].[Enhet]" caption="Enhet" attribute="1" defaultMemberUniqueName="[Tilføy1].[Enhet].[All]" allUniqueName="[Tilføy1].[Enhet].[All]" dimensionUniqueName="[Tilføy1]" displayFolder="" count="0" memberValueDatatype="130" unbalanced="0" hidden="1"/>
    <cacheHierarchy uniqueName="[Tilføy1].[Fylke]" caption="Fylke" attribute="1" defaultMemberUniqueName="[Tilføy1].[Fylke].[All]" allUniqueName="[Tilføy1].[Fylke].[All]" dimensionUniqueName="[Tilføy1]" displayFolder="" count="0" memberValueDatatype="130" unbalanced="0" hidden="1"/>
    <cacheHierarchy uniqueName="[Tilføy1].[Kode]" caption="Kode" attribute="1" defaultMemberUniqueName="[Tilføy1].[Kode].[All]" allUniqueName="[Tilføy1].[Kode].[All]" dimensionUniqueName="[Tilføy1]" displayFolder="" count="0" memberValueDatatype="130" unbalanced="0" hidden="1"/>
    <cacheHierarchy uniqueName="[Tilføy1].[Kommune]" caption="Kommune" attribute="1" defaultMemberUniqueName="[Tilføy1].[Kommune].[All]" allUniqueName="[Tilføy1].[Kommune].[All]" dimensionUniqueName="[Tilføy1]" displayFolder="" count="0" memberValueDatatype="130" unbalanced="0" hidden="1"/>
    <cacheHierarchy uniqueName="[Measures].[Ant_foretak]" caption="Ant_foretak" measure="1" displayFolder="" measureGroup="Tilføy1" count="0"/>
    <cacheHierarchy uniqueName="[Measures].[Ant_enheter]" caption="Ant_enheter" measure="1" displayFolder="" measureGroup="Tilføy1" count="0" oneField="1">
      <fieldsUsage count="1">
        <fieldUsage x="3"/>
      </fieldsUsage>
    </cacheHierarchy>
    <cacheHierarchy uniqueName="[Measures].[__XL_Count Tilføy1]" caption="__XL_Count Tilføy1" measure="1" displayFolder="" measureGroup="Tilføy1" count="0" hidden="1"/>
    <cacheHierarchy uniqueName="[Measures].[__XL_Count Tab_kommune]" caption="__XL_Count Tab_kommune" measure="1" displayFolder="" measureGroup="Tab_kommune" count="0" hidden="1"/>
    <cacheHierarchy uniqueName="[Measures].[__XL_Count Tab_kode]" caption="__XL_Count Tab_kode" measure="1" displayFolder="" measureGroup="Tab_kode" count="0" hidden="1"/>
    <cacheHierarchy uniqueName="[Measures].[__No measures defined]" caption="__No measures defined" measure="1" displayFolder="" count="0" hidden="1"/>
    <cacheHierarchy uniqueName="[Measures].[Sum av Antall enheter]" caption="Sum av Antall enheter" measure="1" displayFolder="" measureGroup="Tilføy1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av Antall foretak]" caption="Sum av Antall foretak" measure="1" displayFolder="" measureGroup="Tilføy1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</cacheHierarchies>
  <kpis count="0"/>
  <dimensions count="4">
    <dimension measure="1" name="Measures" uniqueName="[Measures]" caption="Measures"/>
    <dimension name="Tab_kode" uniqueName="[Tab_kode]" caption="Tab_kode"/>
    <dimension name="Tab_kommune" uniqueName="[Tab_kommune]" caption="Tab_kommune"/>
    <dimension name="Tilføy1" uniqueName="[Tilføy1]" caption="Tilføy1"/>
  </dimensions>
  <measureGroups count="3">
    <measureGroup name="Tab_kode" caption="Tab_kode"/>
    <measureGroup name="Tab_kommune" caption="Tab_kommune"/>
    <measureGroup name="Tilføy1" caption="Tilføy1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01F992-5D5D-49CC-8B18-0F4B7052DC22}" name="Pivottabell7" cacheId="2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J12:L52" firstHeaderRow="1" firstDataRow="2" firstDataCol="1"/>
  <pivotFields count="3"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dataFields count="1">
    <dataField fld="2" subtotal="count" showDataAs="percentDiff" baseField="1" baseItem="0" numFmtId="10"/>
  </dataFields>
  <formats count="1">
    <format dxfId="178">
      <pivotArea outline="0" collapsedLevelsAreSubtotals="1" fieldPosition="0">
        <references count="1">
          <reference field="1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ilføy1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33CA9E-F36B-44B3-9A2D-5428CC0DA50D}" name="Pivottabell14" cacheId="7" applyNumberFormats="0" applyBorderFormats="0" applyFontFormats="0" applyPatternFormats="0" applyAlignmentFormats="0" applyWidthHeightFormats="1" dataCaption="Verdier" tag="00fc7ded-e8ce-4ddb-a346-3ca4b6d2f6a7" updatedVersion="8" minRefreshableVersion="3" useAutoFormatting="1" subtotalHiddenItems="1" rowGrandTotals="0" colGrandTotals="0" itemPrintTitles="1" createdVersion="8" indent="0" showEmptyRow="1" compact="0" compactData="0" multipleFieldFilters="0">
  <location ref="Z7:AI64" firstHeaderRow="1" firstDataRow="2" firstDataCol="4" rowPageCount="1" colPageCount="1"/>
  <pivotFields count="7">
    <pivotField axis="axisCol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11">
        <item x="8"/>
        <item x="10"/>
        <item x="0"/>
        <item x="1"/>
        <item x="2"/>
        <item x="9"/>
        <item x="4"/>
        <item x="6"/>
        <item x="3"/>
        <item x="5"/>
        <item x="7"/>
      </items>
    </pivotField>
    <pivotField axis="axisRow" compact="0" allDrilled="1" outline="0" subtotalTop="0" showAll="0" defaultSubtotal="0" defaultAttributeDrillState="1">
      <items count="43">
        <item x="4"/>
        <item x="33"/>
        <item x="5"/>
        <item x="7"/>
        <item x="8"/>
        <item x="2"/>
        <item x="22"/>
        <item x="31"/>
        <item x="32"/>
        <item x="11"/>
        <item x="13"/>
        <item x="29"/>
        <item x="1"/>
        <item x="30"/>
        <item x="14"/>
        <item x="23"/>
        <item x="24"/>
        <item x="25"/>
        <item x="26"/>
        <item x="9"/>
        <item x="20"/>
        <item x="0"/>
        <item x="3"/>
        <item x="6"/>
        <item x="10"/>
        <item x="12"/>
        <item x="15"/>
        <item x="16"/>
        <item x="17"/>
        <item x="18"/>
        <item x="19"/>
        <item x="21"/>
        <item x="27"/>
        <item x="28"/>
        <item x="34"/>
        <item x="35"/>
        <item x="36"/>
        <item x="37"/>
        <item x="38"/>
        <item x="39"/>
        <item x="40"/>
        <item x="41"/>
        <item x="42"/>
      </items>
    </pivotField>
    <pivotField axis="axisRow" compact="0" allDrilled="1" outline="0" subtotalTop="0" showAll="0" defaultSubtotal="0" defaultAttributeDrillState="1">
      <items count="3">
        <item s="1" x="2"/>
        <item s="1" x="1"/>
        <item s="1" x="0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dataField="1" compact="0" outline="0" subtotalTop="0" showAll="0" defaultSubtotal="0"/>
  </pivotFields>
  <rowFields count="4">
    <field x="4"/>
    <field x="5"/>
    <field x="2"/>
    <field x="3"/>
  </rowFields>
  <rowItems count="56">
    <i>
      <x/>
      <x/>
      <x/>
      <x v="1"/>
    </i>
    <i r="3">
      <x v="4"/>
    </i>
    <i r="3">
      <x v="7"/>
    </i>
    <i r="3">
      <x v="8"/>
    </i>
    <i r="2">
      <x v="6"/>
      <x v="6"/>
    </i>
    <i r="3">
      <x v="20"/>
    </i>
    <i r="3">
      <x v="29"/>
    </i>
    <i r="3">
      <x v="30"/>
    </i>
    <i r="3">
      <x v="31"/>
    </i>
    <i r="2">
      <x v="7"/>
      <x v="5"/>
    </i>
    <i r="3">
      <x v="11"/>
    </i>
    <i r="2">
      <x v="8"/>
      <x v="14"/>
    </i>
    <i r="3">
      <x v="21"/>
    </i>
    <i r="3">
      <x v="22"/>
    </i>
    <i r="3">
      <x v="23"/>
    </i>
    <i r="3">
      <x v="26"/>
    </i>
    <i r="3">
      <x v="27"/>
    </i>
    <i r="3">
      <x v="28"/>
    </i>
    <i r="2">
      <x v="9"/>
      <x v="15"/>
    </i>
    <i r="3">
      <x v="16"/>
    </i>
    <i r="3">
      <x v="17"/>
    </i>
    <i r="3">
      <x v="18"/>
    </i>
    <i r="3">
      <x v="32"/>
    </i>
    <i r="3">
      <x v="33"/>
    </i>
    <i r="2">
      <x v="10"/>
      <x v="3"/>
    </i>
    <i r="3">
      <x v="13"/>
    </i>
    <i r="1">
      <x v="1"/>
      <x/>
      <x v="40"/>
    </i>
    <i r="3">
      <x v="41"/>
    </i>
    <i r="3">
      <x v="42"/>
    </i>
    <i r="2">
      <x v="1"/>
      <x v="39"/>
    </i>
    <i r="2">
      <x v="5"/>
      <x v="35"/>
    </i>
    <i r="3">
      <x v="36"/>
    </i>
    <i r="2">
      <x v="6"/>
      <x v="34"/>
    </i>
    <i r="2">
      <x v="9"/>
      <x v="37"/>
    </i>
    <i r="3">
      <x v="38"/>
    </i>
    <i>
      <x v="1"/>
      <x/>
      <x v="4"/>
      <x/>
    </i>
    <i r="3">
      <x v="9"/>
    </i>
    <i r="3">
      <x v="10"/>
    </i>
    <i r="3">
      <x v="19"/>
    </i>
    <i r="3">
      <x v="24"/>
    </i>
    <i r="3">
      <x v="25"/>
    </i>
    <i>
      <x v="2"/>
      <x/>
      <x v="2"/>
      <x/>
    </i>
    <i r="3">
      <x v="2"/>
    </i>
    <i r="3">
      <x v="3"/>
    </i>
    <i r="3">
      <x v="4"/>
    </i>
    <i r="3">
      <x v="5"/>
    </i>
    <i r="3">
      <x v="12"/>
    </i>
    <i r="3">
      <x v="21"/>
    </i>
    <i r="3">
      <x v="22"/>
    </i>
    <i r="3">
      <x v="23"/>
    </i>
    <i r="2">
      <x v="3"/>
      <x/>
    </i>
    <i r="3">
      <x v="2"/>
    </i>
    <i r="3">
      <x v="3"/>
    </i>
    <i r="3">
      <x v="4"/>
    </i>
    <i r="3">
      <x v="5"/>
    </i>
    <i r="3">
      <x v="12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1" hier="7" name="[Tab_kommune].[kommune].[All]" cap="All"/>
  </pageFields>
  <dataFields count="1">
    <dataField fld="6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1"/>
    <rowHierarchyUsage hierarchyUsage="5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1F25C6-399C-4F8B-8A59-F51A9B5118B8}" name="Pivottabell10" cacheId="12" applyNumberFormats="0" applyBorderFormats="0" applyFontFormats="0" applyPatternFormats="0" applyAlignmentFormats="0" applyWidthHeightFormats="1" dataCaption="Verdier" tag="dc06eca5-6368-4a1d-a7a2-cc5cb163b765" updatedVersion="8" minRefreshableVersion="3" rowGrandTotals="0" colGrandTotals="0" itemPrintTitles="1" createdVersion="8" indent="0" showEmptyRow="1" compact="0" compactData="0" multipleFieldFilters="0">
  <location ref="M9:R54" firstHeaderRow="1" firstDataRow="2" firstDataCol="4" rowPageCount="1" colPageCount="1"/>
  <pivotFields count="7">
    <pivotField dataField="1" compact="0" outline="0" subtotalTop="0" showAll="0" defaultSubtotal="0"/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2">
        <item s="1" x="1"/>
        <item s="1" x="0"/>
      </items>
    </pivotField>
    <pivotField axis="axisRow" compact="0" allDrilled="1" outline="0" subtotalTop="0" showAll="0" defaultSubtotal="0" defaultAttributeDrillState="1">
      <items count="44">
        <item x="0"/>
        <item x="1"/>
        <item x="2"/>
        <item x="3"/>
        <item x="4"/>
        <item x="5"/>
        <item x="6"/>
        <item x="8"/>
        <item x="10"/>
        <item x="11"/>
        <item x="7"/>
        <item x="9"/>
        <item x="15"/>
        <item x="16"/>
        <item x="17"/>
        <item x="22"/>
        <item x="12"/>
        <item x="13"/>
        <item x="14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Col" compact="0" allDrilled="1" outline="0" subtotalTop="0" showAll="0" dataSourceSort="1" defaultSubtotal="0" defaultAttributeDrillState="1">
      <items count="2">
        <item s="1" x="0"/>
        <item s="1" x="1"/>
      </items>
    </pivotField>
    <pivotField axis="axisRow" compact="0" allDrilled="1" outline="0" subtotalTop="0" showAll="0" defaultSubtotal="0" defaultAttributeDrillState="1">
      <items count="7">
        <item x="0"/>
        <item x="2"/>
        <item x="3"/>
        <item x="4"/>
        <item x="5"/>
        <item x="6"/>
        <item x="1"/>
      </items>
    </pivotField>
  </pivotFields>
  <rowFields count="4">
    <field x="4"/>
    <field x="2"/>
    <field x="6"/>
    <field x="3"/>
  </rowFields>
  <rowItems count="44">
    <i>
      <x/>
      <x/>
      <x v="1"/>
      <x v="7"/>
    </i>
    <i r="3">
      <x v="8"/>
    </i>
    <i r="3">
      <x v="9"/>
    </i>
    <i r="3">
      <x v="10"/>
    </i>
    <i r="3">
      <x v="11"/>
    </i>
    <i r="2">
      <x v="2"/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3"/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 v="3"/>
    </i>
    <i r="3">
      <x v="4"/>
    </i>
    <i r="3">
      <x v="5"/>
    </i>
    <i r="3">
      <x v="6"/>
    </i>
    <i r="1">
      <x v="1"/>
      <x/>
      <x/>
    </i>
    <i r="3">
      <x v="1"/>
    </i>
    <i r="3">
      <x v="2"/>
    </i>
    <i>
      <x v="1"/>
      <x/>
      <x v="1"/>
      <x v="36"/>
    </i>
    <i r="3">
      <x v="37"/>
    </i>
    <i r="3">
      <x v="38"/>
    </i>
    <i r="3">
      <x v="39"/>
    </i>
    <i r="3">
      <x v="40"/>
    </i>
    <i r="2">
      <x v="2"/>
      <x v="43"/>
    </i>
    <i r="2">
      <x v="4"/>
      <x v="35"/>
    </i>
    <i r="2">
      <x v="5"/>
      <x v="41"/>
    </i>
    <i r="3">
      <x v="42"/>
    </i>
    <i r="2">
      <x v="6"/>
      <x v="33"/>
    </i>
    <i r="3">
      <x v="34"/>
    </i>
  </rowItems>
  <colFields count="1">
    <field x="5"/>
  </colFields>
  <colItems count="2">
    <i>
      <x/>
    </i>
    <i>
      <x v="1"/>
    </i>
  </colItems>
  <pageFields count="1">
    <pageField fld="1" hier="7" name="[Tab_kommune].[kommune].[All]" cap="All"/>
  </pageFields>
  <dataFields count="1">
    <dataField fld="0" subtotal="count" showDataAs="difference" baseField="5" baseItem="0"/>
  </dataFields>
  <formats count="27">
    <format dxfId="92">
      <pivotArea outline="0" fieldPosition="0">
        <references count="1">
          <reference field="5" count="1" selected="0">
            <x v="1"/>
          </reference>
        </references>
      </pivotArea>
    </format>
    <format dxfId="91">
      <pivotArea type="all" dataOnly="0" outline="0" fieldPosition="0"/>
    </format>
    <format dxfId="90">
      <pivotArea outline="0" collapsedLevelsAreSubtotals="1" fieldPosition="0"/>
    </format>
    <format dxfId="89">
      <pivotArea type="origin" dataOnly="0" labelOnly="1" outline="0" fieldPosition="0"/>
    </format>
    <format dxfId="88">
      <pivotArea field="5" type="button" dataOnly="0" labelOnly="1" outline="0" axis="axisCol" fieldPosition="0"/>
    </format>
    <format dxfId="87">
      <pivotArea type="topRight" dataOnly="0" labelOnly="1" outline="0" fieldPosition="0"/>
    </format>
    <format dxfId="86">
      <pivotArea field="4" type="button" dataOnly="0" labelOnly="1" outline="0" axis="axisRow" fieldPosition="0"/>
    </format>
    <format dxfId="85">
      <pivotArea field="2" type="button" dataOnly="0" labelOnly="1" outline="0" axis="axisRow" fieldPosition="1"/>
    </format>
    <format dxfId="84">
      <pivotArea field="6" type="button" dataOnly="0" labelOnly="1" outline="0" axis="axisRow" fieldPosition="2"/>
    </format>
    <format dxfId="83">
      <pivotArea field="3" type="button" dataOnly="0" labelOnly="1" outline="0" axis="axisRow" fieldPosition="3"/>
    </format>
    <format dxfId="82">
      <pivotArea dataOnly="0" labelOnly="1" outline="0" fieldPosition="0">
        <references count="1">
          <reference field="4" count="0"/>
        </references>
      </pivotArea>
    </format>
    <format dxfId="81">
      <pivotArea dataOnly="0" labelOnly="1" outline="0" fieldPosition="0">
        <references count="2">
          <reference field="2" count="0"/>
          <reference field="4" count="1" selected="0">
            <x v="0"/>
          </reference>
        </references>
      </pivotArea>
    </format>
    <format dxfId="80">
      <pivotArea dataOnly="0" labelOnly="1" outline="0" fieldPosition="0">
        <references count="2">
          <reference field="2" count="1">
            <x v="0"/>
          </reference>
          <reference field="4" count="1" selected="0">
            <x v="1"/>
          </reference>
        </references>
      </pivotArea>
    </format>
    <format dxfId="79">
      <pivotArea dataOnly="0" labelOnly="1" outline="0" fieldPosition="0">
        <references count="3">
          <reference field="2" count="1" selected="0">
            <x v="0"/>
          </reference>
          <reference field="4" count="1" selected="0">
            <x v="0"/>
          </reference>
          <reference field="6" count="4">
            <x v="1"/>
            <x v="2"/>
            <x v="3"/>
            <x v="6"/>
          </reference>
        </references>
      </pivotArea>
    </format>
    <format dxfId="78">
      <pivotArea dataOnly="0" labelOnly="1" outline="0" fieldPosition="0">
        <references count="3">
          <reference field="2" count="1" selected="0">
            <x v="1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77">
      <pivotArea dataOnly="0" labelOnly="1" outline="0" fieldPosition="0">
        <references count="3">
          <reference field="2" count="1" selected="0">
            <x v="0"/>
          </reference>
          <reference field="4" count="1" selected="0">
            <x v="1"/>
          </reference>
          <reference field="6" count="5">
            <x v="1"/>
            <x v="2"/>
            <x v="4"/>
            <x v="5"/>
            <x v="6"/>
          </reference>
        </references>
      </pivotArea>
    </format>
    <format dxfId="76">
      <pivotArea dataOnly="0" labelOnly="1" outline="0" fieldPosition="0">
        <references count="4">
          <reference field="2" count="1" selected="0">
            <x v="0"/>
          </reference>
          <reference field="3" count="5">
            <x v="7"/>
            <x v="8"/>
            <x v="9"/>
            <x v="10"/>
            <x v="11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75">
      <pivotArea dataOnly="0" labelOnly="1" outline="0" fieldPosition="0">
        <references count="4">
          <reference field="2" count="1" selected="0">
            <x v="0"/>
          </reference>
          <reference field="3" count="11"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74">
      <pivotArea dataOnly="0" labelOnly="1" outline="0" fieldPosition="0">
        <references count="4">
          <reference field="2" count="1" selected="0">
            <x v="0"/>
          </reference>
          <reference field="3" count="10">
            <x v="23"/>
            <x v="24"/>
            <x v="25"/>
            <x v="26"/>
            <x v="27"/>
            <x v="28"/>
            <x v="29"/>
            <x v="30"/>
            <x v="31"/>
            <x v="32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73">
      <pivotArea dataOnly="0" labelOnly="1" outline="0" fieldPosition="0">
        <references count="4">
          <reference field="2" count="1" selected="0">
            <x v="0"/>
          </reference>
          <reference field="3" count="4">
            <x v="3"/>
            <x v="4"/>
            <x v="5"/>
            <x v="6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72">
      <pivotArea dataOnly="0" labelOnly="1" outline="0" fieldPosition="0">
        <references count="4">
          <reference field="2" count="1" selected="0">
            <x v="1"/>
          </reference>
          <reference field="3" count="3">
            <x v="0"/>
            <x v="1"/>
            <x v="2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71">
      <pivotArea dataOnly="0" labelOnly="1" outline="0" fieldPosition="0">
        <references count="4">
          <reference field="2" count="1" selected="0">
            <x v="0"/>
          </reference>
          <reference field="3" count="5">
            <x v="1048832"/>
            <x v="1048832"/>
            <x v="1048832"/>
            <x v="1048832"/>
            <x v="1048832"/>
          </reference>
          <reference field="4" count="1" selected="0">
            <x v="1"/>
          </reference>
          <reference field="6" count="1" selected="0">
            <x v="1"/>
          </reference>
        </references>
      </pivotArea>
    </format>
    <format dxfId="70">
      <pivotArea dataOnly="0" labelOnly="1" outline="0" fieldPosition="0">
        <references count="4">
          <reference field="2" count="1" selected="0">
            <x v="0"/>
          </reference>
          <reference field="3" count="1">
            <x v="1048832"/>
          </reference>
          <reference field="4" count="1" selected="0">
            <x v="1"/>
          </reference>
          <reference field="6" count="1" selected="0">
            <x v="2"/>
          </reference>
        </references>
      </pivotArea>
    </format>
    <format dxfId="69">
      <pivotArea dataOnly="0" labelOnly="1" outline="0" fieldPosition="0">
        <references count="4">
          <reference field="2" count="1" selected="0">
            <x v="0"/>
          </reference>
          <reference field="3" count="1">
            <x v="104883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68">
      <pivotArea dataOnly="0" labelOnly="1" outline="0" fieldPosition="0">
        <references count="4">
          <reference field="2" count="1" selected="0">
            <x v="0"/>
          </reference>
          <reference field="3" count="2">
            <x v="1048832"/>
            <x v="1048832"/>
          </reference>
          <reference field="4" count="1" selected="0">
            <x v="1"/>
          </reference>
          <reference field="6" count="1" selected="0">
            <x v="5"/>
          </reference>
        </references>
      </pivotArea>
    </format>
    <format dxfId="67">
      <pivotArea dataOnly="0" labelOnly="1" outline="0" fieldPosition="0">
        <references count="4">
          <reference field="2" count="1" selected="0">
            <x v="0"/>
          </reference>
          <reference field="3" count="2">
            <x v="1048832"/>
            <x v="104883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66">
      <pivotArea dataOnly="0" labelOnly="1" outline="0" fieldPosition="0">
        <references count="1">
          <reference field="5" count="0"/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5"/>
    <rowHierarchyUsage hierarchyUsage="1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D50871-3DF2-413A-AC04-557C1C5FE3D0}" name="Pivottabell9" cacheId="11" applyNumberFormats="0" applyBorderFormats="0" applyFontFormats="0" applyPatternFormats="0" applyAlignmentFormats="0" applyWidthHeightFormats="1" dataCaption="Verdier" tag="a846dbeb-8fcb-4233-8721-eabbd577c072" updatedVersion="8" minRefreshableVersion="3" rowGrandTotals="0" colGrandTotals="0" itemPrintTitles="1" createdVersion="8" indent="0" showEmptyRow="1" compact="0" compactData="0" multipleFieldFilters="0">
  <location ref="B9:K54" firstHeaderRow="1" firstDataRow="2" firstDataCol="4" rowPageCount="1" colPageCount="1"/>
  <pivotFields count="7">
    <pivotField dataField="1" compact="0" outline="0" subtotalTop="0" showAll="0" defaultSubtotal="0"/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2">
        <item s="1" x="1"/>
        <item s="1" x="0"/>
      </items>
    </pivotField>
    <pivotField axis="axisRow" compact="0" allDrilled="1" outline="0" subtotalTop="0" showAll="0" defaultSubtotal="0" defaultAttributeDrillState="1">
      <items count="44">
        <item x="0"/>
        <item x="1"/>
        <item x="2"/>
        <item x="3"/>
        <item x="4"/>
        <item x="5"/>
        <item x="6"/>
        <item x="8"/>
        <item x="10"/>
        <item x="11"/>
        <item x="7"/>
        <item x="9"/>
        <item x="15"/>
        <item x="16"/>
        <item x="17"/>
        <item x="22"/>
        <item x="12"/>
        <item x="13"/>
        <item x="14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Col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ubtotalTop="0" showAll="0" defaultSubtotal="0" defaultAttributeDrillState="1">
      <items count="7">
        <item x="0"/>
        <item x="2"/>
        <item x="3"/>
        <item x="4"/>
        <item x="5"/>
        <item x="6"/>
        <item x="1"/>
      </items>
    </pivotField>
  </pivotFields>
  <rowFields count="4">
    <field x="4"/>
    <field x="2"/>
    <field x="6"/>
    <field x="3"/>
  </rowFields>
  <rowItems count="44">
    <i>
      <x/>
      <x/>
      <x v="1"/>
      <x v="7"/>
    </i>
    <i r="3">
      <x v="8"/>
    </i>
    <i r="3">
      <x v="9"/>
    </i>
    <i r="3">
      <x v="10"/>
    </i>
    <i r="3">
      <x v="11"/>
    </i>
    <i r="2">
      <x v="2"/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3"/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 v="3"/>
    </i>
    <i r="3">
      <x v="4"/>
    </i>
    <i r="3">
      <x v="5"/>
    </i>
    <i r="3">
      <x v="6"/>
    </i>
    <i r="1">
      <x v="1"/>
      <x/>
      <x/>
    </i>
    <i r="3">
      <x v="1"/>
    </i>
    <i r="3">
      <x v="2"/>
    </i>
    <i>
      <x v="1"/>
      <x/>
      <x v="1"/>
      <x v="36"/>
    </i>
    <i r="3">
      <x v="37"/>
    </i>
    <i r="3">
      <x v="38"/>
    </i>
    <i r="3">
      <x v="39"/>
    </i>
    <i r="3">
      <x v="40"/>
    </i>
    <i r="2">
      <x v="2"/>
      <x v="43"/>
    </i>
    <i r="2">
      <x v="4"/>
      <x v="35"/>
    </i>
    <i r="2">
      <x v="5"/>
      <x v="41"/>
    </i>
    <i r="3">
      <x v="42"/>
    </i>
    <i r="2">
      <x v="6"/>
      <x v="33"/>
    </i>
    <i r="3">
      <x v="34"/>
    </i>
  </rowItems>
  <colFields count="1">
    <field x="5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1" hier="7" name="[Tab_kommune].[kommune].[All]" cap="All"/>
  </pageFields>
  <dataFields count="1">
    <dataField fld="0" subtotal="count" baseField="0" baseItem="0"/>
  </dataFields>
  <formats count="26">
    <format dxfId="118">
      <pivotArea type="all" dataOnly="0" outline="0" fieldPosition="0"/>
    </format>
    <format dxfId="117">
      <pivotArea outline="0" collapsedLevelsAreSubtotals="1" fieldPosition="0"/>
    </format>
    <format dxfId="116">
      <pivotArea type="origin" dataOnly="0" labelOnly="1" outline="0" fieldPosition="0"/>
    </format>
    <format dxfId="115">
      <pivotArea field="5" type="button" dataOnly="0" labelOnly="1" outline="0" axis="axisCol" fieldPosition="0"/>
    </format>
    <format dxfId="114">
      <pivotArea type="topRight" dataOnly="0" labelOnly="1" outline="0" fieldPosition="0"/>
    </format>
    <format dxfId="113">
      <pivotArea field="4" type="button" dataOnly="0" labelOnly="1" outline="0" axis="axisRow" fieldPosition="0"/>
    </format>
    <format dxfId="112">
      <pivotArea field="2" type="button" dataOnly="0" labelOnly="1" outline="0" axis="axisRow" fieldPosition="1"/>
    </format>
    <format dxfId="111">
      <pivotArea field="6" type="button" dataOnly="0" labelOnly="1" outline="0" axis="axisRow" fieldPosition="2"/>
    </format>
    <format dxfId="110">
      <pivotArea field="3" type="button" dataOnly="0" labelOnly="1" outline="0" axis="axisRow" fieldPosition="3"/>
    </format>
    <format dxfId="109">
      <pivotArea dataOnly="0" labelOnly="1" outline="0" fieldPosition="0">
        <references count="1">
          <reference field="4" count="0"/>
        </references>
      </pivotArea>
    </format>
    <format dxfId="108">
      <pivotArea dataOnly="0" labelOnly="1" outline="0" fieldPosition="0">
        <references count="2">
          <reference field="2" count="0"/>
          <reference field="4" count="1" selected="0">
            <x v="0"/>
          </reference>
        </references>
      </pivotArea>
    </format>
    <format dxfId="107">
      <pivotArea dataOnly="0" labelOnly="1" outline="0" fieldPosition="0">
        <references count="2">
          <reference field="2" count="1">
            <x v="0"/>
          </reference>
          <reference field="4" count="1" selected="0">
            <x v="1"/>
          </reference>
        </references>
      </pivotArea>
    </format>
    <format dxfId="106">
      <pivotArea dataOnly="0" labelOnly="1" outline="0" fieldPosition="0">
        <references count="3">
          <reference field="2" count="1" selected="0">
            <x v="0"/>
          </reference>
          <reference field="4" count="1" selected="0">
            <x v="0"/>
          </reference>
          <reference field="6" count="4">
            <x v="1"/>
            <x v="2"/>
            <x v="3"/>
            <x v="6"/>
          </reference>
        </references>
      </pivotArea>
    </format>
    <format dxfId="105">
      <pivotArea dataOnly="0" labelOnly="1" outline="0" fieldPosition="0">
        <references count="3">
          <reference field="2" count="1" selected="0">
            <x v="1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04">
      <pivotArea dataOnly="0" labelOnly="1" outline="0" fieldPosition="0">
        <references count="3">
          <reference field="2" count="1" selected="0">
            <x v="0"/>
          </reference>
          <reference field="4" count="1" selected="0">
            <x v="1"/>
          </reference>
          <reference field="6" count="5">
            <x v="1"/>
            <x v="2"/>
            <x v="4"/>
            <x v="5"/>
            <x v="6"/>
          </reference>
        </references>
      </pivotArea>
    </format>
    <format dxfId="103">
      <pivotArea dataOnly="0" labelOnly="1" outline="0" fieldPosition="0">
        <references count="4">
          <reference field="2" count="1" selected="0">
            <x v="0"/>
          </reference>
          <reference field="3" count="5">
            <x v="7"/>
            <x v="8"/>
            <x v="9"/>
            <x v="10"/>
            <x v="11"/>
          </reference>
          <reference field="4" count="1" selected="0">
            <x v="0"/>
          </reference>
          <reference field="6" count="1" selected="0">
            <x v="1"/>
          </reference>
        </references>
      </pivotArea>
    </format>
    <format dxfId="102">
      <pivotArea dataOnly="0" labelOnly="1" outline="0" fieldPosition="0">
        <references count="4">
          <reference field="2" count="1" selected="0">
            <x v="0"/>
          </reference>
          <reference field="3" count="11"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4" count="1" selected="0">
            <x v="0"/>
          </reference>
          <reference field="6" count="1" selected="0">
            <x v="2"/>
          </reference>
        </references>
      </pivotArea>
    </format>
    <format dxfId="101">
      <pivotArea dataOnly="0" labelOnly="1" outline="0" fieldPosition="0">
        <references count="4">
          <reference field="2" count="1" selected="0">
            <x v="0"/>
          </reference>
          <reference field="3" count="10">
            <x v="23"/>
            <x v="24"/>
            <x v="25"/>
            <x v="26"/>
            <x v="27"/>
            <x v="28"/>
            <x v="29"/>
            <x v="30"/>
            <x v="31"/>
            <x v="32"/>
          </reference>
          <reference field="4" count="1" selected="0">
            <x v="0"/>
          </reference>
          <reference field="6" count="1" selected="0">
            <x v="3"/>
          </reference>
        </references>
      </pivotArea>
    </format>
    <format dxfId="100">
      <pivotArea dataOnly="0" labelOnly="1" outline="0" fieldPosition="0">
        <references count="4">
          <reference field="2" count="1" selected="0">
            <x v="0"/>
          </reference>
          <reference field="3" count="4">
            <x v="3"/>
            <x v="4"/>
            <x v="5"/>
            <x v="6"/>
          </reference>
          <reference field="4" count="1" selected="0">
            <x v="0"/>
          </reference>
          <reference field="6" count="1" selected="0">
            <x v="6"/>
          </reference>
        </references>
      </pivotArea>
    </format>
    <format dxfId="99">
      <pivotArea dataOnly="0" labelOnly="1" outline="0" fieldPosition="0">
        <references count="4">
          <reference field="2" count="1" selected="0">
            <x v="1"/>
          </reference>
          <reference field="3" count="3">
            <x v="0"/>
            <x v="1"/>
            <x v="2"/>
          </reference>
          <reference field="4" count="1" selected="0">
            <x v="0"/>
          </reference>
          <reference field="6" count="1" selected="0">
            <x v="0"/>
          </reference>
        </references>
      </pivotArea>
    </format>
    <format dxfId="98">
      <pivotArea dataOnly="0" labelOnly="1" outline="0" fieldPosition="0">
        <references count="4">
          <reference field="2" count="1" selected="0">
            <x v="0"/>
          </reference>
          <reference field="3" count="5">
            <x v="1048832"/>
            <x v="1048832"/>
            <x v="1048832"/>
            <x v="1048832"/>
            <x v="1048832"/>
          </reference>
          <reference field="4" count="1" selected="0">
            <x v="1"/>
          </reference>
          <reference field="6" count="1" selected="0">
            <x v="1"/>
          </reference>
        </references>
      </pivotArea>
    </format>
    <format dxfId="97">
      <pivotArea dataOnly="0" labelOnly="1" outline="0" fieldPosition="0">
        <references count="4">
          <reference field="2" count="1" selected="0">
            <x v="0"/>
          </reference>
          <reference field="3" count="1">
            <x v="1048832"/>
          </reference>
          <reference field="4" count="1" selected="0">
            <x v="1"/>
          </reference>
          <reference field="6" count="1" selected="0">
            <x v="2"/>
          </reference>
        </references>
      </pivotArea>
    </format>
    <format dxfId="96">
      <pivotArea dataOnly="0" labelOnly="1" outline="0" fieldPosition="0">
        <references count="4">
          <reference field="2" count="1" selected="0">
            <x v="0"/>
          </reference>
          <reference field="3" count="1">
            <x v="1048832"/>
          </reference>
          <reference field="4" count="1" selected="0">
            <x v="1"/>
          </reference>
          <reference field="6" count="1" selected="0">
            <x v="4"/>
          </reference>
        </references>
      </pivotArea>
    </format>
    <format dxfId="95">
      <pivotArea dataOnly="0" labelOnly="1" outline="0" fieldPosition="0">
        <references count="4">
          <reference field="2" count="1" selected="0">
            <x v="0"/>
          </reference>
          <reference field="3" count="2">
            <x v="1048832"/>
            <x v="1048832"/>
          </reference>
          <reference field="4" count="1" selected="0">
            <x v="1"/>
          </reference>
          <reference field="6" count="1" selected="0">
            <x v="5"/>
          </reference>
        </references>
      </pivotArea>
    </format>
    <format dxfId="94">
      <pivotArea dataOnly="0" labelOnly="1" outline="0" fieldPosition="0">
        <references count="4">
          <reference field="2" count="1" selected="0">
            <x v="0"/>
          </reference>
          <reference field="3" count="2">
            <x v="1048832"/>
            <x v="1048832"/>
          </reference>
          <reference field="4" count="1" selected="0">
            <x v="1"/>
          </reference>
          <reference field="6" count="1" selected="0">
            <x v="6"/>
          </reference>
        </references>
      </pivotArea>
    </format>
    <format dxfId="93">
      <pivotArea dataOnly="0" labelOnly="1" outline="0" fieldPosition="0">
        <references count="1">
          <reference field="5" count="0"/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5"/>
    <rowHierarchyUsage hierarchyUsage="1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02867C-3E07-4732-B8D4-ECF594C84B47}" name="Pivottabell12" cacheId="9" applyNumberFormats="0" applyBorderFormats="0" applyFontFormats="0" applyPatternFormats="0" applyAlignmentFormats="0" applyWidthHeightFormats="1" dataCaption="Verdier" tag="d2e89d3c-78bb-4cc2-a4aa-02aaf715dc52" updatedVersion="8" minRefreshableVersion="3" rowGrandTotals="0" colGrandTotals="0" itemPrintTitles="1" createdVersion="8" indent="0" showEmptyRow="1" compact="0" compactData="0" multipleFieldFilters="0">
  <location ref="AE9:AJ54" firstHeaderRow="1" firstDataRow="2" firstDataCol="4" rowPageCount="1" colPageCount="1"/>
  <pivotFields count="7"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2">
        <item s="1" x="1"/>
        <item s="1" x="0"/>
      </items>
    </pivotField>
    <pivotField axis="axisRow" compact="0" allDrilled="1" outline="0" subtotalTop="0" showAll="0" defaultSubtotal="0" defaultAttributeDrillState="1">
      <items count="44">
        <item x="0"/>
        <item x="1"/>
        <item x="2"/>
        <item x="3"/>
        <item x="4"/>
        <item x="5"/>
        <item x="6"/>
        <item x="8"/>
        <item x="10"/>
        <item x="11"/>
        <item x="7"/>
        <item x="9"/>
        <item x="15"/>
        <item x="16"/>
        <item x="17"/>
        <item x="22"/>
        <item x="12"/>
        <item x="13"/>
        <item x="14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Col" compact="0" allDrilled="1" outline="0" subtotalTop="0" showAll="0" dataSourceSort="1" defaultSubtotal="0" defaultAttributeDrillState="1">
      <items count="2">
        <item s="1" x="0"/>
        <item s="1" x="1"/>
      </items>
    </pivotField>
    <pivotField axis="axisRow" compact="0" allDrilled="1" outline="0" subtotalTop="0" showAll="0" defaultSubtotal="0" defaultAttributeDrillState="1">
      <items count="7">
        <item x="0"/>
        <item x="2"/>
        <item x="3"/>
        <item x="4"/>
        <item x="5"/>
        <item x="6"/>
        <item x="1"/>
      </items>
    </pivotField>
    <pivotField dataField="1" compact="0" outline="0" subtotalTop="0" showAll="0" defaultSubtotal="0"/>
  </pivotFields>
  <rowFields count="4">
    <field x="3"/>
    <field x="1"/>
    <field x="5"/>
    <field x="2"/>
  </rowFields>
  <rowItems count="44">
    <i>
      <x/>
      <x/>
      <x v="1"/>
      <x v="7"/>
    </i>
    <i r="3">
      <x v="8"/>
    </i>
    <i r="3">
      <x v="9"/>
    </i>
    <i r="3">
      <x v="10"/>
    </i>
    <i r="3">
      <x v="11"/>
    </i>
    <i r="2">
      <x v="2"/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3"/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 v="3"/>
    </i>
    <i r="3">
      <x v="4"/>
    </i>
    <i r="3">
      <x v="5"/>
    </i>
    <i r="3">
      <x v="6"/>
    </i>
    <i r="1">
      <x v="1"/>
      <x/>
      <x/>
    </i>
    <i r="3">
      <x v="1"/>
    </i>
    <i r="3">
      <x v="2"/>
    </i>
    <i>
      <x v="1"/>
      <x/>
      <x v="1"/>
      <x v="36"/>
    </i>
    <i r="3">
      <x v="37"/>
    </i>
    <i r="3">
      <x v="38"/>
    </i>
    <i r="3">
      <x v="39"/>
    </i>
    <i r="3">
      <x v="40"/>
    </i>
    <i r="2">
      <x v="2"/>
      <x v="43"/>
    </i>
    <i r="2">
      <x v="4"/>
      <x v="35"/>
    </i>
    <i r="2">
      <x v="5"/>
      <x v="41"/>
    </i>
    <i r="3">
      <x v="42"/>
    </i>
    <i r="2">
      <x v="6"/>
      <x v="33"/>
    </i>
    <i r="3">
      <x v="34"/>
    </i>
  </rowItems>
  <colFields count="1">
    <field x="4"/>
  </colFields>
  <colItems count="2">
    <i>
      <x/>
    </i>
    <i>
      <x v="1"/>
    </i>
  </colItems>
  <pageFields count="1">
    <pageField fld="0" hier="7" name="[Tab_kommune].[kommune].[All]" cap="All"/>
  </pageFields>
  <dataFields count="1">
    <dataField fld="6" subtotal="count" showDataAs="difference" baseField="4" baseItem="0"/>
  </dataFields>
  <formats count="27">
    <format dxfId="145">
      <pivotArea outline="0" fieldPosition="0">
        <references count="1">
          <reference field="4" count="1" selected="0">
            <x v="1"/>
          </reference>
        </references>
      </pivotArea>
    </format>
    <format dxfId="144">
      <pivotArea type="all" dataOnly="0" outline="0" fieldPosition="0"/>
    </format>
    <format dxfId="143">
      <pivotArea outline="0" collapsedLevelsAreSubtotals="1" fieldPosition="0"/>
    </format>
    <format dxfId="142">
      <pivotArea type="origin" dataOnly="0" labelOnly="1" outline="0" fieldPosition="0"/>
    </format>
    <format dxfId="141">
      <pivotArea field="4" type="button" dataOnly="0" labelOnly="1" outline="0" axis="axisCol" fieldPosition="0"/>
    </format>
    <format dxfId="140">
      <pivotArea type="topRight" dataOnly="0" labelOnly="1" outline="0" fieldPosition="0"/>
    </format>
    <format dxfId="139">
      <pivotArea field="3" type="button" dataOnly="0" labelOnly="1" outline="0" axis="axisRow" fieldPosition="0"/>
    </format>
    <format dxfId="138">
      <pivotArea field="1" type="button" dataOnly="0" labelOnly="1" outline="0" axis="axisRow" fieldPosition="1"/>
    </format>
    <format dxfId="137">
      <pivotArea field="5" type="button" dataOnly="0" labelOnly="1" outline="0" axis="axisRow" fieldPosition="2"/>
    </format>
    <format dxfId="136">
      <pivotArea field="2" type="button" dataOnly="0" labelOnly="1" outline="0" axis="axisRow" fieldPosition="3"/>
    </format>
    <format dxfId="135">
      <pivotArea dataOnly="0" labelOnly="1" outline="0" fieldPosition="0">
        <references count="1">
          <reference field="3" count="0"/>
        </references>
      </pivotArea>
    </format>
    <format dxfId="134">
      <pivotArea dataOnly="0" labelOnly="1" outline="0" fieldPosition="0">
        <references count="2">
          <reference field="1" count="0"/>
          <reference field="3" count="1" selected="0">
            <x v="0"/>
          </reference>
        </references>
      </pivotArea>
    </format>
    <format dxfId="133">
      <pivotArea dataOnly="0" labelOnly="1" outline="0" fieldPosition="0">
        <references count="2">
          <reference field="1" count="1">
            <x v="0"/>
          </reference>
          <reference field="3" count="1" selected="0">
            <x v="1"/>
          </reference>
        </references>
      </pivotArea>
    </format>
    <format dxfId="132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0"/>
          </reference>
          <reference field="5" count="4">
            <x v="1"/>
            <x v="2"/>
            <x v="3"/>
            <x v="6"/>
          </reference>
        </references>
      </pivotArea>
    </format>
    <format dxfId="131">
      <pivotArea dataOnly="0" labelOnly="1" outline="0" fieldPosition="0">
        <references count="3">
          <reference field="1" count="1" selected="0">
            <x v="1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30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1"/>
          </reference>
          <reference field="5" count="5">
            <x v="1"/>
            <x v="2"/>
            <x v="4"/>
            <x v="5"/>
            <x v="6"/>
          </reference>
        </references>
      </pivotArea>
    </format>
    <format dxfId="129">
      <pivotArea dataOnly="0" labelOnly="1" outline="0" fieldPosition="0">
        <references count="4">
          <reference field="1" count="1" selected="0">
            <x v="0"/>
          </reference>
          <reference field="2" count="5">
            <x v="7"/>
            <x v="8"/>
            <x v="9"/>
            <x v="10"/>
            <x v="11"/>
          </reference>
          <reference field="3" count="1" selected="0">
            <x v="0"/>
          </reference>
          <reference field="5" count="1" selected="0">
            <x v="1"/>
          </reference>
        </references>
      </pivotArea>
    </format>
    <format dxfId="128">
      <pivotArea dataOnly="0" labelOnly="1" outline="0" fieldPosition="0">
        <references count="4">
          <reference field="1" count="1" selected="0">
            <x v="0"/>
          </reference>
          <reference field="2" count="11"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3" count="1" selected="0">
            <x v="0"/>
          </reference>
          <reference field="5" count="1" selected="0">
            <x v="2"/>
          </reference>
        </references>
      </pivotArea>
    </format>
    <format dxfId="127">
      <pivotArea dataOnly="0" labelOnly="1" outline="0" fieldPosition="0">
        <references count="4">
          <reference field="1" count="1" selected="0">
            <x v="0"/>
          </reference>
          <reference field="2" count="10">
            <x v="23"/>
            <x v="24"/>
            <x v="25"/>
            <x v="26"/>
            <x v="27"/>
            <x v="28"/>
            <x v="29"/>
            <x v="30"/>
            <x v="31"/>
            <x v="32"/>
          </reference>
          <reference field="3" count="1" selected="0">
            <x v="0"/>
          </reference>
          <reference field="5" count="1" selected="0">
            <x v="3"/>
          </reference>
        </references>
      </pivotArea>
    </format>
    <format dxfId="126">
      <pivotArea dataOnly="0" labelOnly="1" outline="0" fieldPosition="0">
        <references count="4">
          <reference field="1" count="1" selected="0">
            <x v="0"/>
          </reference>
          <reference field="2" count="4">
            <x v="3"/>
            <x v="4"/>
            <x v="5"/>
            <x v="6"/>
          </reference>
          <reference field="3" count="1" selected="0">
            <x v="0"/>
          </reference>
          <reference field="5" count="1" selected="0">
            <x v="6"/>
          </reference>
        </references>
      </pivotArea>
    </format>
    <format dxfId="125">
      <pivotArea dataOnly="0" labelOnly="1" outline="0" fieldPosition="0">
        <references count="4">
          <reference field="1" count="1" selected="0">
            <x v="1"/>
          </reference>
          <reference field="2" count="3">
            <x v="0"/>
            <x v="1"/>
            <x v="2"/>
          </reference>
          <reference field="3" count="1" selected="0">
            <x v="0"/>
          </reference>
          <reference field="5" count="1" selected="0">
            <x v="0"/>
          </reference>
        </references>
      </pivotArea>
    </format>
    <format dxfId="124">
      <pivotArea dataOnly="0" labelOnly="1" outline="0" fieldPosition="0">
        <references count="4">
          <reference field="1" count="1" selected="0">
            <x v="0"/>
          </reference>
          <reference field="2" count="5">
            <x v="1048832"/>
            <x v="1048832"/>
            <x v="1048832"/>
            <x v="1048832"/>
            <x v="1048832"/>
          </reference>
          <reference field="3" count="1" selected="0">
            <x v="1"/>
          </reference>
          <reference field="5" count="1" selected="0">
            <x v="1"/>
          </reference>
        </references>
      </pivotArea>
    </format>
    <format dxfId="123">
      <pivotArea dataOnly="0" labelOnly="1" outline="0" fieldPosition="0">
        <references count="4">
          <reference field="1" count="1" selected="0">
            <x v="0"/>
          </reference>
          <reference field="2" count="1">
            <x v="1048832"/>
          </reference>
          <reference field="3" count="1" selected="0">
            <x v="1"/>
          </reference>
          <reference field="5" count="1" selected="0">
            <x v="2"/>
          </reference>
        </references>
      </pivotArea>
    </format>
    <format dxfId="122">
      <pivotArea dataOnly="0" labelOnly="1" outline="0" fieldPosition="0">
        <references count="4">
          <reference field="1" count="1" selected="0">
            <x v="0"/>
          </reference>
          <reference field="2" count="1">
            <x v="1048832"/>
          </reference>
          <reference field="3" count="1" selected="0">
            <x v="1"/>
          </reference>
          <reference field="5" count="1" selected="0">
            <x v="4"/>
          </reference>
        </references>
      </pivotArea>
    </format>
    <format dxfId="121">
      <pivotArea dataOnly="0" labelOnly="1" outline="0" fieldPosition="0">
        <references count="4">
          <reference field="1" count="1" selected="0">
            <x v="0"/>
          </reference>
          <reference field="2" count="2">
            <x v="1048832"/>
            <x v="1048832"/>
          </reference>
          <reference field="3" count="1" selected="0">
            <x v="1"/>
          </reference>
          <reference field="5" count="1" selected="0">
            <x v="5"/>
          </reference>
        </references>
      </pivotArea>
    </format>
    <format dxfId="120">
      <pivotArea dataOnly="0" labelOnly="1" outline="0" fieldPosition="0">
        <references count="4">
          <reference field="1" count="1" selected="0">
            <x v="0"/>
          </reference>
          <reference field="2" count="2">
            <x v="1048832"/>
            <x v="1048832"/>
          </reference>
          <reference field="3" count="1" selected="0">
            <x v="1"/>
          </reference>
          <reference field="5" count="1" selected="0">
            <x v="6"/>
          </reference>
        </references>
      </pivotArea>
    </format>
    <format dxfId="119">
      <pivotArea dataOnly="0" labelOnly="1" outline="0" fieldPosition="0">
        <references count="1">
          <reference field="4" count="0"/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5"/>
    <rowHierarchyUsage hierarchyUsage="1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23364B-2AC7-44C7-BFFD-A0815B3E5764}" name="Pivottabell11" cacheId="10" applyNumberFormats="0" applyBorderFormats="0" applyFontFormats="0" applyPatternFormats="0" applyAlignmentFormats="0" applyWidthHeightFormats="1" dataCaption="Verdier" tag="a0161a04-2c36-4fc7-b4da-872a97a32855" updatedVersion="8" minRefreshableVersion="3" rowGrandTotals="0" colGrandTotals="0" itemPrintTitles="1" createdVersion="8" indent="0" showEmptyRow="1" compact="0" compactData="0" multipleFieldFilters="0">
  <location ref="T9:AC54" firstHeaderRow="1" firstDataRow="2" firstDataCol="4" rowPageCount="1" colPageCount="1"/>
  <pivotFields count="7"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2">
        <item s="1" x="1"/>
        <item s="1" x="0"/>
      </items>
    </pivotField>
    <pivotField axis="axisRow" compact="0" allDrilled="1" outline="0" subtotalTop="0" showAll="0" defaultSubtotal="0" defaultAttributeDrillState="1">
      <items count="44">
        <item x="0"/>
        <item x="1"/>
        <item x="2"/>
        <item x="3"/>
        <item x="4"/>
        <item x="5"/>
        <item x="6"/>
        <item x="8"/>
        <item x="7"/>
        <item x="10"/>
        <item x="11"/>
        <item x="9"/>
        <item x="15"/>
        <item x="16"/>
        <item x="17"/>
        <item x="22"/>
        <item x="12"/>
        <item x="13"/>
        <item x="14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Col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ubtotalTop="0" showAll="0" defaultSubtotal="0" defaultAttributeDrillState="1">
      <items count="7">
        <item x="0"/>
        <item x="2"/>
        <item x="3"/>
        <item x="4"/>
        <item x="5"/>
        <item x="6"/>
        <item x="1"/>
      </items>
    </pivotField>
    <pivotField dataField="1" compact="0" outline="0" subtotalTop="0" showAll="0" defaultSubtotal="0"/>
  </pivotFields>
  <rowFields count="4">
    <field x="3"/>
    <field x="1"/>
    <field x="5"/>
    <field x="2"/>
  </rowFields>
  <rowItems count="44">
    <i>
      <x/>
      <x/>
      <x v="1"/>
      <x v="7"/>
    </i>
    <i r="3">
      <x v="8"/>
    </i>
    <i r="3">
      <x v="9"/>
    </i>
    <i r="3">
      <x v="10"/>
    </i>
    <i r="3">
      <x v="11"/>
    </i>
    <i r="2">
      <x v="2"/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2">
      <x v="3"/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2">
      <x v="6"/>
      <x v="3"/>
    </i>
    <i r="3">
      <x v="4"/>
    </i>
    <i r="3">
      <x v="5"/>
    </i>
    <i r="3">
      <x v="6"/>
    </i>
    <i r="1">
      <x v="1"/>
      <x/>
      <x/>
    </i>
    <i r="3">
      <x v="1"/>
    </i>
    <i r="3">
      <x v="2"/>
    </i>
    <i>
      <x v="1"/>
      <x/>
      <x v="1"/>
      <x v="36"/>
    </i>
    <i r="3">
      <x v="37"/>
    </i>
    <i r="3">
      <x v="38"/>
    </i>
    <i r="3">
      <x v="39"/>
    </i>
    <i r="3">
      <x v="40"/>
    </i>
    <i r="2">
      <x v="2"/>
      <x v="43"/>
    </i>
    <i r="2">
      <x v="4"/>
      <x v="35"/>
    </i>
    <i r="2">
      <x v="5"/>
      <x v="41"/>
    </i>
    <i r="3">
      <x v="42"/>
    </i>
    <i r="2">
      <x v="6"/>
      <x v="33"/>
    </i>
    <i r="3">
      <x v="34"/>
    </i>
  </rowItems>
  <colFields count="1">
    <field x="4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0" hier="7" name="[Tab_kommune].[kommune].[All]" cap="All"/>
  </pageFields>
  <dataFields count="1">
    <dataField fld="6" subtotal="count" baseField="0" baseItem="0"/>
  </dataFields>
  <formats count="26">
    <format dxfId="171">
      <pivotArea type="all" dataOnly="0" outline="0" fieldPosition="0"/>
    </format>
    <format dxfId="170">
      <pivotArea outline="0" collapsedLevelsAreSubtotals="1" fieldPosition="0"/>
    </format>
    <format dxfId="169">
      <pivotArea type="origin" dataOnly="0" labelOnly="1" outline="0" fieldPosition="0"/>
    </format>
    <format dxfId="168">
      <pivotArea field="4" type="button" dataOnly="0" labelOnly="1" outline="0" axis="axisCol" fieldPosition="0"/>
    </format>
    <format dxfId="167">
      <pivotArea type="topRight" dataOnly="0" labelOnly="1" outline="0" fieldPosition="0"/>
    </format>
    <format dxfId="166">
      <pivotArea field="3" type="button" dataOnly="0" labelOnly="1" outline="0" axis="axisRow" fieldPosition="0"/>
    </format>
    <format dxfId="165">
      <pivotArea field="1" type="button" dataOnly="0" labelOnly="1" outline="0" axis="axisRow" fieldPosition="1"/>
    </format>
    <format dxfId="164">
      <pivotArea field="5" type="button" dataOnly="0" labelOnly="1" outline="0" axis="axisRow" fieldPosition="2"/>
    </format>
    <format dxfId="163">
      <pivotArea field="2" type="button" dataOnly="0" labelOnly="1" outline="0" axis="axisRow" fieldPosition="3"/>
    </format>
    <format dxfId="162">
      <pivotArea dataOnly="0" labelOnly="1" outline="0" fieldPosition="0">
        <references count="1">
          <reference field="3" count="0"/>
        </references>
      </pivotArea>
    </format>
    <format dxfId="161">
      <pivotArea dataOnly="0" labelOnly="1" outline="0" fieldPosition="0">
        <references count="2">
          <reference field="1" count="0"/>
          <reference field="3" count="1" selected="0">
            <x v="0"/>
          </reference>
        </references>
      </pivotArea>
    </format>
    <format dxfId="160">
      <pivotArea dataOnly="0" labelOnly="1" outline="0" fieldPosition="0">
        <references count="2">
          <reference field="1" count="1">
            <x v="0"/>
          </reference>
          <reference field="3" count="1" selected="0">
            <x v="1"/>
          </reference>
        </references>
      </pivotArea>
    </format>
    <format dxfId="159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0"/>
          </reference>
          <reference field="5" count="4">
            <x v="1"/>
            <x v="2"/>
            <x v="3"/>
            <x v="6"/>
          </reference>
        </references>
      </pivotArea>
    </format>
    <format dxfId="158">
      <pivotArea dataOnly="0" labelOnly="1" outline="0" fieldPosition="0">
        <references count="3">
          <reference field="1" count="1" selected="0">
            <x v="1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57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1"/>
          </reference>
          <reference field="5" count="5">
            <x v="1"/>
            <x v="2"/>
            <x v="4"/>
            <x v="5"/>
            <x v="6"/>
          </reference>
        </references>
      </pivotArea>
    </format>
    <format dxfId="156">
      <pivotArea dataOnly="0" labelOnly="1" outline="0" fieldPosition="0">
        <references count="4">
          <reference field="1" count="1" selected="0">
            <x v="0"/>
          </reference>
          <reference field="2" count="5">
            <x v="7"/>
            <x v="8"/>
            <x v="9"/>
            <x v="10"/>
            <x v="11"/>
          </reference>
          <reference field="3" count="1" selected="0">
            <x v="0"/>
          </reference>
          <reference field="5" count="1" selected="0">
            <x v="1"/>
          </reference>
        </references>
      </pivotArea>
    </format>
    <format dxfId="155">
      <pivotArea dataOnly="0" labelOnly="1" outline="0" fieldPosition="0">
        <references count="4">
          <reference field="1" count="1" selected="0">
            <x v="0"/>
          </reference>
          <reference field="2" count="11"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  <reference field="3" count="1" selected="0">
            <x v="0"/>
          </reference>
          <reference field="5" count="1" selected="0">
            <x v="2"/>
          </reference>
        </references>
      </pivotArea>
    </format>
    <format dxfId="154">
      <pivotArea dataOnly="0" labelOnly="1" outline="0" fieldPosition="0">
        <references count="4">
          <reference field="1" count="1" selected="0">
            <x v="0"/>
          </reference>
          <reference field="2" count="10">
            <x v="23"/>
            <x v="24"/>
            <x v="25"/>
            <x v="26"/>
            <x v="27"/>
            <x v="28"/>
            <x v="29"/>
            <x v="30"/>
            <x v="31"/>
            <x v="32"/>
          </reference>
          <reference field="3" count="1" selected="0">
            <x v="0"/>
          </reference>
          <reference field="5" count="1" selected="0">
            <x v="3"/>
          </reference>
        </references>
      </pivotArea>
    </format>
    <format dxfId="153">
      <pivotArea dataOnly="0" labelOnly="1" outline="0" fieldPosition="0">
        <references count="4">
          <reference field="1" count="1" selected="0">
            <x v="0"/>
          </reference>
          <reference field="2" count="4">
            <x v="3"/>
            <x v="4"/>
            <x v="5"/>
            <x v="6"/>
          </reference>
          <reference field="3" count="1" selected="0">
            <x v="0"/>
          </reference>
          <reference field="5" count="1" selected="0">
            <x v="6"/>
          </reference>
        </references>
      </pivotArea>
    </format>
    <format dxfId="152">
      <pivotArea dataOnly="0" labelOnly="1" outline="0" fieldPosition="0">
        <references count="4">
          <reference field="1" count="1" selected="0">
            <x v="1"/>
          </reference>
          <reference field="2" count="3">
            <x v="0"/>
            <x v="1"/>
            <x v="2"/>
          </reference>
          <reference field="3" count="1" selected="0">
            <x v="0"/>
          </reference>
          <reference field="5" count="1" selected="0">
            <x v="0"/>
          </reference>
        </references>
      </pivotArea>
    </format>
    <format dxfId="151">
      <pivotArea dataOnly="0" labelOnly="1" outline="0" fieldPosition="0">
        <references count="4">
          <reference field="1" count="1" selected="0">
            <x v="0"/>
          </reference>
          <reference field="2" count="5">
            <x v="1048832"/>
            <x v="1048832"/>
            <x v="1048832"/>
            <x v="1048832"/>
            <x v="1048832"/>
          </reference>
          <reference field="3" count="1" selected="0">
            <x v="1"/>
          </reference>
          <reference field="5" count="1" selected="0">
            <x v="1"/>
          </reference>
        </references>
      </pivotArea>
    </format>
    <format dxfId="150">
      <pivotArea dataOnly="0" labelOnly="1" outline="0" fieldPosition="0">
        <references count="4">
          <reference field="1" count="1" selected="0">
            <x v="0"/>
          </reference>
          <reference field="2" count="1">
            <x v="1048832"/>
          </reference>
          <reference field="3" count="1" selected="0">
            <x v="1"/>
          </reference>
          <reference field="5" count="1" selected="0">
            <x v="2"/>
          </reference>
        </references>
      </pivotArea>
    </format>
    <format dxfId="149">
      <pivotArea dataOnly="0" labelOnly="1" outline="0" fieldPosition="0">
        <references count="4">
          <reference field="1" count="1" selected="0">
            <x v="0"/>
          </reference>
          <reference field="2" count="1">
            <x v="1048832"/>
          </reference>
          <reference field="3" count="1" selected="0">
            <x v="1"/>
          </reference>
          <reference field="5" count="1" selected="0">
            <x v="4"/>
          </reference>
        </references>
      </pivotArea>
    </format>
    <format dxfId="148">
      <pivotArea dataOnly="0" labelOnly="1" outline="0" fieldPosition="0">
        <references count="4">
          <reference field="1" count="1" selected="0">
            <x v="0"/>
          </reference>
          <reference field="2" count="2">
            <x v="1048832"/>
            <x v="1048832"/>
          </reference>
          <reference field="3" count="1" selected="0">
            <x v="1"/>
          </reference>
          <reference field="5" count="1" selected="0">
            <x v="5"/>
          </reference>
        </references>
      </pivotArea>
    </format>
    <format dxfId="147">
      <pivotArea dataOnly="0" labelOnly="1" outline="0" fieldPosition="0">
        <references count="4">
          <reference field="1" count="1" selected="0">
            <x v="0"/>
          </reference>
          <reference field="2" count="2">
            <x v="1048832"/>
            <x v="1048832"/>
          </reference>
          <reference field="3" count="1" selected="0">
            <x v="1"/>
          </reference>
          <reference field="5" count="1" selected="0">
            <x v="6"/>
          </reference>
        </references>
      </pivotArea>
    </format>
    <format dxfId="146">
      <pivotArea dataOnly="0" labelOnly="1" outline="0" fieldPosition="0">
        <references count="1">
          <reference field="4" count="0"/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5"/>
    <rowHierarchyUsage hierarchyUsage="1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64DE45-FB96-4F82-8F46-24E4FEFB55A6}" name="Pivottabell18" cacheId="14" applyNumberFormats="0" applyBorderFormats="0" applyFontFormats="0" applyPatternFormats="0" applyAlignmentFormats="0" applyWidthHeightFormats="1" dataCaption="Verdier" tag="fb035ca0-85f8-4ee4-8a83-706e0663b403" updatedVersion="8" minRefreshableVersion="3" colGrandTotals="0" itemPrintTitles="1" createdVersion="8" indent="0" showEmptyRow="1" compact="0" compactData="0" multipleFieldFilters="0">
  <location ref="A5:G45" firstHeaderRow="1" firstDataRow="2" firstDataCol="1" rowPageCount="3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>
      <items count="1">
        <item s="1" x="0"/>
      </items>
    </pivotField>
    <pivotField axis="axisCol" compact="0" allDrilled="1" outline="0" subtotalTop="0" showAll="0" defaultSubtotal="0" defaultAttributeDrillState="1">
      <items count="6">
        <item x="1"/>
        <item x="2"/>
        <item x="3"/>
        <item x="5"/>
        <item x="0"/>
        <item x="4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  <pivotField axis="axisRow" compact="0" allDrilled="1" outline="0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5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pageFields count="3">
    <pageField fld="0" hier="0" name="[Tab_kode].[Basis].[All]" cap="All"/>
    <pageField fld="1" hier="1" name="[Tab_kode].[Hovedgruppe].&amp;[bevaringsverdige raser]" cap="bevaringsverdige raser"/>
    <pageField fld="3" hier="10" name="[Tilføy1].[Søknadsår].&amp;[2022]" cap="2022"/>
  </pageFields>
  <dataFields count="1">
    <dataField fld="4" subtotal="count" baseField="0" baseItem="0"/>
  </dataFields>
  <pivotHierarchies count="32">
    <pivotHierarchy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ilføy1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595B48-FADD-424A-9BE6-9946A87293B4}" name="Pivottabell19" cacheId="15" applyNumberFormats="0" applyBorderFormats="0" applyFontFormats="0" applyPatternFormats="0" applyAlignmentFormats="0" applyWidthHeightFormats="1" dataCaption="Verdier" tag="b2abd9b3-71f2-4ba6-9ea3-064a72814264" updatedVersion="8" minRefreshableVersion="3" colGrandTotals="0" itemPrintTitles="1" createdVersion="8" indent="0" showEmptyRow="1" compact="0" compactData="0" multipleFieldFilters="0">
  <location ref="I5:O45" firstHeaderRow="1" firstDataRow="2" firstDataCol="1" rowPageCount="3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>
      <items count="1">
        <item s="1" x="0"/>
      </items>
    </pivotField>
    <pivotField axis="axisCol" compact="0" allDrilled="1" outline="0" subtotalTop="0" showAll="0" defaultSubtotal="0" defaultAttributeDrillState="1">
      <items count="6">
        <item x="1"/>
        <item x="2"/>
        <item x="3"/>
        <item x="5"/>
        <item x="0"/>
        <item x="4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  <pivotField axis="axisRow" compact="0" allDrilled="1" outline="0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5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pageFields count="3">
    <pageField fld="0" hier="0" name="[Tab_kode].[Basis].[All]" cap="All"/>
    <pageField fld="1" hier="1" name="[Tab_kode].[Hovedgruppe].&amp;[bevaringsverdige raser]" cap="bevaringsverdige raser"/>
    <pageField fld="3" hier="10" name="[Tilføy1].[Søknadsår].&amp;[2022]" cap="2022"/>
  </pageFields>
  <dataFields count="1">
    <dataField fld="4" subtotal="count" baseField="0" baseItem="0"/>
  </dataFields>
  <pivotHierarchies count="32">
    <pivotHierarchy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ilføy1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6538B0-6FE0-4EA1-810C-9818A92DD0EE}" name="Pivottabell20" cacheId="16" applyNumberFormats="0" applyBorderFormats="0" applyFontFormats="0" applyPatternFormats="0" applyAlignmentFormats="0" applyWidthHeightFormats="1" dataCaption="Verdier" tag="99a39e50-3a6e-4072-a75a-fffb1d9c20a1" updatedVersion="8" minRefreshableVersion="3" subtotalHiddenItems="1" colGrandTotals="0" itemPrintTitles="1" createdVersion="8" indent="0" showEmptyRow="1" outline="1" outlineData="1" multipleFieldFilters="0">
  <location ref="B5:Q46" firstHeaderRow="1" firstDataRow="3" firstDataCol="1" rowPageCount="2" colPageCount="1"/>
  <pivotFields count="6">
    <pivotField axis="axisPage" allDrilled="1" subtotalTop="0" showAll="0" dataSourceSort="1" defaultSubtotal="0" defaultAttributeDrillState="1"/>
    <pivotField axis="axisCol" allDrilled="1" subtotalTop="0" showAll="0" defaultSubtotal="0" defaultAttributeDrillState="1">
      <items count="9">
        <item x="4"/>
        <item x="8"/>
        <item x="7"/>
        <item x="5"/>
        <item x="1"/>
        <item x="2"/>
        <item x="0"/>
        <item x="3"/>
        <item x="6"/>
      </items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5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2">
    <field x="3"/>
    <field x="1"/>
  </colFields>
  <colItems count="1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  <x/>
    </i>
    <i r="1">
      <x v="1"/>
    </i>
    <i r="1">
      <x v="2"/>
    </i>
    <i r="1">
      <x v="3"/>
    </i>
    <i r="1">
      <x v="4"/>
    </i>
    <i r="1">
      <x v="5"/>
    </i>
  </colItems>
  <pageFields count="2">
    <pageField fld="0" hier="1" name="[Tab_kode].[Hovedgruppe].&amp;[beitedyr]" cap="beitedyr"/>
    <pageField fld="2" hier="10" name="[Tilføy1].[Søknadsår].&amp;[2022]" cap="2022"/>
  </pageFields>
  <dataFields count="1">
    <dataField fld="4" subtotal="count" baseField="0" baseItem="0"/>
  </dataFields>
  <formats count="6">
    <format dxfId="51">
      <pivotArea dataOnly="0" labelOnly="1" fieldPosition="0">
        <references count="2">
          <reference field="1" count="0"/>
          <reference field="3" count="1" selected="0">
            <x v="0"/>
          </reference>
        </references>
      </pivotArea>
    </format>
    <format dxfId="50">
      <pivotArea dataOnly="0" labelOnly="1" fieldPosition="0">
        <references count="2">
          <reference field="1" count="6">
            <x v="0"/>
            <x v="1"/>
            <x v="2"/>
            <x v="3"/>
            <x v="4"/>
            <x v="5"/>
          </reference>
          <reference field="3" count="1" selected="0">
            <x v="1"/>
          </reference>
        </references>
      </pivotArea>
    </format>
    <format dxfId="49">
      <pivotArea dataOnly="0" labelOnly="1" fieldPosition="0">
        <references count="2">
          <reference field="1" count="0"/>
          <reference field="3" count="1" selected="0">
            <x v="0"/>
          </reference>
        </references>
      </pivotArea>
    </format>
    <format dxfId="48">
      <pivotArea dataOnly="0" labelOnly="1" fieldPosition="0">
        <references count="2">
          <reference field="1" count="6">
            <x v="0"/>
            <x v="1"/>
            <x v="2"/>
            <x v="3"/>
            <x v="4"/>
            <x v="5"/>
          </reference>
          <reference field="3" count="1" selected="0">
            <x v="1"/>
          </reference>
        </references>
      </pivotArea>
    </format>
    <format dxfId="47">
      <pivotArea dataOnly="0" labelOnly="1" fieldPosition="0">
        <references count="2">
          <reference field="1" count="0"/>
          <reference field="3" count="1" selected="0">
            <x v="0"/>
          </reference>
        </references>
      </pivotArea>
    </format>
    <format dxfId="46">
      <pivotArea dataOnly="0" labelOnly="1" fieldPosition="0">
        <references count="2">
          <reference field="1" count="6">
            <x v="0"/>
            <x v="1"/>
            <x v="2"/>
            <x v="3"/>
            <x v="4"/>
            <x v="5"/>
          </reference>
          <reference field="3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2">
    <colHierarchyUsage hierarchyUsage="2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1BDFB9-E1A3-4D47-91EF-BBE8D9094408}" name="Pivottabell21" cacheId="17" applyNumberFormats="0" applyBorderFormats="0" applyFontFormats="0" applyPatternFormats="0" applyAlignmentFormats="0" applyWidthHeightFormats="1" dataCaption="Verdier" tag="a570df63-9696-4e15-a38f-15d72d21f714" updatedVersion="8" minRefreshableVersion="3" colGrandTotals="0" itemPrintTitles="1" createdVersion="8" indent="0" showEmptyRow="1" outline="1" outlineData="1" multipleFieldFilters="0">
  <location ref="S5:AH46" firstHeaderRow="1" firstDataRow="3" firstDataCol="1" rowPageCount="2" colPageCount="1"/>
  <pivotFields count="6">
    <pivotField axis="axisPage" allDrilled="1" subtotalTop="0" showAll="0" dataSourceSort="1" defaultSubtotal="0" defaultAttributeDrillState="1"/>
    <pivotField axis="axisCol" allDrilled="1" subtotalTop="0" showAll="0" defaultSubtotal="0" defaultAttributeDrillState="1">
      <items count="9">
        <item x="4"/>
        <item x="8"/>
        <item x="7"/>
        <item x="5"/>
        <item x="1"/>
        <item x="2"/>
        <item x="0"/>
        <item x="3"/>
        <item x="6"/>
      </items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5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2">
    <field x="3"/>
    <field x="1"/>
  </colFields>
  <colItems count="1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  <x/>
    </i>
    <i r="1">
      <x v="1"/>
    </i>
    <i r="1">
      <x v="2"/>
    </i>
    <i r="1">
      <x v="3"/>
    </i>
    <i r="1">
      <x v="4"/>
    </i>
    <i r="1">
      <x v="5"/>
    </i>
  </colItems>
  <pageFields count="2">
    <pageField fld="0" hier="1" name="[Tab_kode].[Hovedgruppe].&amp;[beitedyr]" cap="beitedyr"/>
    <pageField fld="2" hier="10" name="[Tilføy1].[Søknadsår].&amp;[2022]" cap="2022"/>
  </pageFields>
  <dataFields count="1">
    <dataField fld="4" subtotal="count" baseField="0" baseItem="0"/>
  </dataFields>
  <formats count="6">
    <format dxfId="57">
      <pivotArea dataOnly="0" labelOnly="1" fieldPosition="0">
        <references count="2">
          <reference field="1" count="0"/>
          <reference field="3" count="1" selected="0">
            <x v="0"/>
          </reference>
        </references>
      </pivotArea>
    </format>
    <format dxfId="56">
      <pivotArea dataOnly="0" labelOnly="1" fieldPosition="0">
        <references count="2">
          <reference field="1" count="6">
            <x v="0"/>
            <x v="1"/>
            <x v="2"/>
            <x v="3"/>
            <x v="4"/>
            <x v="5"/>
          </reference>
          <reference field="3" count="1" selected="0">
            <x v="1"/>
          </reference>
        </references>
      </pivotArea>
    </format>
    <format dxfId="55">
      <pivotArea dataOnly="0" labelOnly="1" fieldPosition="0">
        <references count="2">
          <reference field="1" count="0"/>
          <reference field="3" count="1" selected="0">
            <x v="0"/>
          </reference>
        </references>
      </pivotArea>
    </format>
    <format dxfId="54">
      <pivotArea dataOnly="0" labelOnly="1" fieldPosition="0">
        <references count="2">
          <reference field="1" count="6">
            <x v="0"/>
            <x v="1"/>
            <x v="2"/>
            <x v="3"/>
            <x v="4"/>
            <x v="5"/>
          </reference>
          <reference field="3" count="1" selected="0">
            <x v="1"/>
          </reference>
        </references>
      </pivotArea>
    </format>
    <format dxfId="53">
      <pivotArea dataOnly="0" labelOnly="1" fieldPosition="0">
        <references count="2">
          <reference field="1" count="0"/>
          <reference field="3" count="1" selected="0">
            <x v="0"/>
          </reference>
        </references>
      </pivotArea>
    </format>
    <format dxfId="52">
      <pivotArea dataOnly="0" labelOnly="1" fieldPosition="0">
        <references count="2">
          <reference field="1" count="6">
            <x v="0"/>
            <x v="1"/>
            <x v="2"/>
            <x v="3"/>
            <x v="4"/>
            <x v="5"/>
          </reference>
          <reference field="3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2">
    <colHierarchyUsage hierarchyUsage="2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6B66F7-C0DE-4440-8E65-28A767C307C5}" name="Pivottabell10" cacheId="30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11">
  <location ref="K63:L10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</pivotFields>
  <rowFields count="1">
    <field x="4"/>
  </rowFields>
  <rowItems count="39">
    <i>
      <x v="18"/>
    </i>
    <i>
      <x v="6"/>
    </i>
    <i>
      <x v="22"/>
    </i>
    <i>
      <x v="4"/>
    </i>
    <i>
      <x v="24"/>
    </i>
    <i>
      <x v="34"/>
    </i>
    <i>
      <x v="25"/>
    </i>
    <i>
      <x v="5"/>
    </i>
    <i>
      <x v="27"/>
    </i>
    <i>
      <x v="16"/>
    </i>
    <i>
      <x v="2"/>
    </i>
    <i>
      <x v="7"/>
    </i>
    <i>
      <x v="26"/>
    </i>
    <i>
      <x v="12"/>
    </i>
    <i>
      <x/>
    </i>
    <i>
      <x v="13"/>
    </i>
    <i>
      <x v="30"/>
    </i>
    <i>
      <x v="28"/>
    </i>
    <i>
      <x v="10"/>
    </i>
    <i>
      <x v="15"/>
    </i>
    <i>
      <x v="29"/>
    </i>
    <i>
      <x v="37"/>
    </i>
    <i>
      <x v="3"/>
    </i>
    <i>
      <x v="17"/>
    </i>
    <i>
      <x v="19"/>
    </i>
    <i>
      <x v="21"/>
    </i>
    <i>
      <x v="8"/>
    </i>
    <i>
      <x v="35"/>
    </i>
    <i>
      <x v="9"/>
    </i>
    <i>
      <x v="14"/>
    </i>
    <i>
      <x v="36"/>
    </i>
    <i>
      <x v="20"/>
    </i>
    <i>
      <x v="31"/>
    </i>
    <i>
      <x v="11"/>
    </i>
    <i>
      <x v="33"/>
    </i>
    <i>
      <x v="23"/>
    </i>
    <i>
      <x v="32"/>
    </i>
    <i>
      <x v="1"/>
    </i>
    <i t="grand">
      <x/>
    </i>
  </rowItems>
  <colItems count="1">
    <i/>
  </colItems>
  <pageFields count="4">
    <pageField fld="1" hier="0" name="[Tab_kode].[Basis].&amp;[basis]" cap="basis"/>
    <pageField fld="2" hier="1" name="[Tab_kode].[Hovedgruppe].&amp;[plantekulturer]" cap="plantekulturer"/>
    <pageField fld="3" hier="3" name="[Tab_kode].[presentasjon].&amp;[poteter]" cap="poteter"/>
    <pageField fld="0" hier="10" name="[Tilføy1].[Søknadsår].&amp;[2022]" cap="2022"/>
  </pageFields>
  <dataFields count="1">
    <dataField fld="5" subtotal="count" baseField="0" baseItem="0"/>
  </dataFields>
  <chartFormats count="5"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potet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d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CB8858-9EB8-4067-8310-E63D48E6460B}" name="Pivottabell6" cacheId="1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F12:H52" firstHeaderRow="1" firstDataRow="2" firstDataCol="1"/>
  <pivotFields count="3"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dataFields count="1">
    <dataField fld="2" subtotal="count" showDataAs="difference" baseField="1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ilføy1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733CA3-315B-4632-A8CE-D842BEA3B5BF}" name="Pivottabell5" cacheId="29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4">
  <location ref="E63:F10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</pivotFields>
  <rowFields count="1">
    <field x="4"/>
  </rowFields>
  <rowItems count="39">
    <i>
      <x v="1"/>
    </i>
    <i>
      <x v="32"/>
    </i>
    <i>
      <x v="33"/>
    </i>
    <i>
      <x v="23"/>
    </i>
    <i>
      <x v="11"/>
    </i>
    <i>
      <x v="31"/>
    </i>
    <i>
      <x v="20"/>
    </i>
    <i>
      <x v="9"/>
    </i>
    <i>
      <x v="14"/>
    </i>
    <i>
      <x v="36"/>
    </i>
    <i>
      <x v="35"/>
    </i>
    <i>
      <x v="8"/>
    </i>
    <i>
      <x v="21"/>
    </i>
    <i>
      <x v="19"/>
    </i>
    <i>
      <x v="17"/>
    </i>
    <i>
      <x v="3"/>
    </i>
    <i>
      <x v="15"/>
    </i>
    <i>
      <x v="29"/>
    </i>
    <i>
      <x v="37"/>
    </i>
    <i>
      <x v="10"/>
    </i>
    <i>
      <x v="28"/>
    </i>
    <i>
      <x v="30"/>
    </i>
    <i>
      <x v="26"/>
    </i>
    <i>
      <x v="12"/>
    </i>
    <i>
      <x v="13"/>
    </i>
    <i>
      <x v="7"/>
    </i>
    <i>
      <x v="2"/>
    </i>
    <i>
      <x v="16"/>
    </i>
    <i>
      <x/>
    </i>
    <i>
      <x v="6"/>
    </i>
    <i>
      <x v="34"/>
    </i>
    <i>
      <x v="5"/>
    </i>
    <i>
      <x v="4"/>
    </i>
    <i>
      <x v="27"/>
    </i>
    <i>
      <x v="24"/>
    </i>
    <i>
      <x v="22"/>
    </i>
    <i>
      <x v="25"/>
    </i>
    <i>
      <x v="18"/>
    </i>
    <i t="grand">
      <x/>
    </i>
  </rowItems>
  <colItems count="1">
    <i/>
  </colItems>
  <pageFields count="4">
    <pageField fld="1" hier="0" name="[Tab_kode].[Basis].&amp;[basis]" cap="basis"/>
    <pageField fld="2" hier="1" name="[Tab_kode].[Hovedgruppe].&amp;[plantekulturer]" cap="plantekulturer"/>
    <pageField fld="3" hier="3" name="[Tab_kode].[presentasjon].&amp;[poteter]" cap="poteter"/>
    <pageField fld="0" hier="10" name="[Tilføy1].[Søknadsår].&amp;[2022]" cap="2022"/>
  </pageFields>
  <dataFields count="1">
    <dataField fld="5" subtotal="count" baseField="0" baseItem="0"/>
  </dataFields>
  <chartFormats count="1"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potet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d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EA4F00-489A-4361-B4DB-F990B7178116}" name="Pivottabell9" cacheId="26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12">
  <location ref="H13:I5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dataField="1" subtotalTop="0" showAll="0" defaultSubtotal="0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2"/>
  </rowFields>
  <rowItems count="39">
    <i>
      <x v="18"/>
    </i>
    <i>
      <x/>
    </i>
    <i>
      <x v="37"/>
    </i>
    <i>
      <x v="20"/>
    </i>
    <i>
      <x v="5"/>
    </i>
    <i>
      <x v="22"/>
    </i>
    <i>
      <x v="6"/>
    </i>
    <i>
      <x v="10"/>
    </i>
    <i>
      <x v="12"/>
    </i>
    <i>
      <x v="34"/>
    </i>
    <i>
      <x v="14"/>
    </i>
    <i>
      <x v="2"/>
    </i>
    <i>
      <x v="15"/>
    </i>
    <i>
      <x v="27"/>
    </i>
    <i>
      <x v="26"/>
    </i>
    <i>
      <x v="24"/>
    </i>
    <i>
      <x v="25"/>
    </i>
    <i>
      <x v="33"/>
    </i>
    <i>
      <x v="9"/>
    </i>
    <i>
      <x v="28"/>
    </i>
    <i>
      <x v="19"/>
    </i>
    <i>
      <x v="32"/>
    </i>
    <i>
      <x v="36"/>
    </i>
    <i>
      <x v="21"/>
    </i>
    <i>
      <x v="13"/>
    </i>
    <i>
      <x v="4"/>
    </i>
    <i>
      <x v="16"/>
    </i>
    <i>
      <x v="17"/>
    </i>
    <i>
      <x v="29"/>
    </i>
    <i>
      <x v="30"/>
    </i>
    <i>
      <x v="3"/>
    </i>
    <i>
      <x v="7"/>
    </i>
    <i>
      <x v="23"/>
    </i>
    <i>
      <x v="31"/>
    </i>
    <i>
      <x v="1"/>
    </i>
    <i>
      <x v="8"/>
    </i>
    <i>
      <x v="35"/>
    </i>
    <i>
      <x v="11"/>
    </i>
    <i t="grand">
      <x/>
    </i>
  </rowItems>
  <colItems count="1">
    <i/>
  </colItems>
  <pageFields count="4">
    <pageField fld="3" hier="3" name="[Tab_kode].[presentasjon].&amp;[ungpurker]" cap="ungpurker"/>
    <pageField fld="4" hier="0" name="[Tab_kode].[Basis].&amp;[basis]" cap="basis"/>
    <pageField fld="5" hier="1" name="[Tab_kode].[Hovedgruppe].&amp;[husdyrslag]" cap="husdyrslag"/>
    <pageField fld="0" hier="10" name="[Tilføy1].[Søknadsår].&amp;[2022]" cap="2022"/>
  </pageFields>
  <dataFields count="1">
    <dataField fld="1" subtotal="count" baseField="0" baseItem="0"/>
  </dataFields>
  <formats count="6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2" type="button" dataOnly="0" labelOnly="1" outline="0" axis="axisRow" fieldPosition="0"/>
    </format>
    <format dxfId="23">
      <pivotArea dataOnly="0" labelOnly="1" fieldPosition="0">
        <references count="1">
          <reference field="2" count="0"/>
        </references>
      </pivotArea>
    </format>
    <format dxfId="22">
      <pivotArea dataOnly="0" labelOnly="1" grandRow="1" outline="0" fieldPosition="0"/>
    </format>
    <format dxfId="21">
      <pivotArea dataOnly="0" labelOnly="1" outline="0" axis="axisValues" fieldPosition="0"/>
    </format>
  </formats>
  <chartFormats count="6"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ungpurk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3FD116-94EA-4B40-9835-9918F0B2DAC6}" name="Pivottabell1" cacheId="24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8">
  <location ref="B13:C5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dataField="1" subtotalTop="0" showAll="0" defaultSubtotal="0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2"/>
  </rowFields>
  <rowItems count="39">
    <i>
      <x v="11"/>
    </i>
    <i>
      <x v="35"/>
    </i>
    <i>
      <x v="8"/>
    </i>
    <i>
      <x v="1"/>
    </i>
    <i>
      <x v="31"/>
    </i>
    <i>
      <x v="23"/>
    </i>
    <i>
      <x v="7"/>
    </i>
    <i>
      <x v="30"/>
    </i>
    <i>
      <x v="3"/>
    </i>
    <i>
      <x v="29"/>
    </i>
    <i>
      <x v="17"/>
    </i>
    <i>
      <x v="16"/>
    </i>
    <i>
      <x v="4"/>
    </i>
    <i>
      <x v="13"/>
    </i>
    <i>
      <x v="21"/>
    </i>
    <i>
      <x v="36"/>
    </i>
    <i>
      <x v="32"/>
    </i>
    <i>
      <x v="19"/>
    </i>
    <i>
      <x v="28"/>
    </i>
    <i>
      <x v="9"/>
    </i>
    <i>
      <x v="33"/>
    </i>
    <i>
      <x v="25"/>
    </i>
    <i>
      <x v="24"/>
    </i>
    <i>
      <x v="37"/>
    </i>
    <i>
      <x v="12"/>
    </i>
    <i>
      <x v="27"/>
    </i>
    <i>
      <x v="20"/>
    </i>
    <i>
      <x v="2"/>
    </i>
    <i>
      <x v="14"/>
    </i>
    <i>
      <x v="26"/>
    </i>
    <i>
      <x v="34"/>
    </i>
    <i>
      <x v="15"/>
    </i>
    <i>
      <x v="5"/>
    </i>
    <i>
      <x v="10"/>
    </i>
    <i>
      <x v="22"/>
    </i>
    <i>
      <x v="6"/>
    </i>
    <i>
      <x/>
    </i>
    <i>
      <x v="18"/>
    </i>
    <i t="grand">
      <x/>
    </i>
  </rowItems>
  <colItems count="1">
    <i/>
  </colItems>
  <pageFields count="4">
    <pageField fld="3" hier="3" name="[Tab_kode].[presentasjon].&amp;[ungpurker]" cap="ungpurker"/>
    <pageField fld="4" hier="0" name="[Tab_kode].[Basis].&amp;[basis]" cap="basis"/>
    <pageField fld="5" hier="1" name="[Tab_kode].[Hovedgruppe].&amp;[husdyrslag]" cap="husdyrslag"/>
    <pageField fld="0" hier="10" name="[Tilføy1].[Søknadsår].&amp;[2022]" cap="2022"/>
  </pageFields>
  <dataFields count="1">
    <dataField fld="1" subtotal="count" baseField="0" baseItem="0"/>
  </dataFields>
  <formats count="6"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2" type="button" dataOnly="0" labelOnly="1" outline="0" axis="axisRow" fieldPosition="0"/>
    </format>
    <format dxfId="29">
      <pivotArea dataOnly="0" labelOnly="1" fieldPosition="0">
        <references count="1">
          <reference field="2" count="0"/>
        </references>
      </pivotArea>
    </format>
    <format dxfId="28">
      <pivotArea dataOnly="0" labelOnly="1" grandRow="1" outline="0" fieldPosition="0"/>
    </format>
    <format dxfId="27">
      <pivotArea dataOnly="0" labelOnly="1" outline="0" axis="axisValues" fieldPosition="0"/>
    </format>
  </formats>
  <chartFormats count="2"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multipleItemSelectionAllowed="1" dragToData="1">
      <members count="1" level="1">
        <member name="[Tab_kode].[Hovedgruppe].&amp;[husdyrslag]"/>
      </members>
    </pivotHierarchy>
    <pivotHierarchy dragToData="1"/>
    <pivotHierarchy multipleItemSelectionAllowed="1" dragToData="1">
      <members count="1" level="1">
        <member name="[Tab_kode].[presentasjon].&amp;[ungpurk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91AE12-0DD7-46AD-863B-99F697EAB5DF}" name="Pivottabell4" cacheId="28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4">
  <location ref="B63:C10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5"/>
  </rowFields>
  <rowItems count="39">
    <i>
      <x v="1"/>
    </i>
    <i>
      <x v="11"/>
    </i>
    <i>
      <x v="23"/>
    </i>
    <i>
      <x v="32"/>
    </i>
    <i>
      <x v="35"/>
    </i>
    <i>
      <x v="20"/>
    </i>
    <i>
      <x v="14"/>
    </i>
    <i>
      <x v="8"/>
    </i>
    <i>
      <x v="31"/>
    </i>
    <i>
      <x v="15"/>
    </i>
    <i>
      <x v="3"/>
    </i>
    <i>
      <x v="21"/>
    </i>
    <i>
      <x v="36"/>
    </i>
    <i>
      <x v="29"/>
    </i>
    <i>
      <x v="33"/>
    </i>
    <i>
      <x v="19"/>
    </i>
    <i>
      <x v="9"/>
    </i>
    <i>
      <x v="17"/>
    </i>
    <i>
      <x v="12"/>
    </i>
    <i>
      <x v="30"/>
    </i>
    <i>
      <x v="28"/>
    </i>
    <i>
      <x v="37"/>
    </i>
    <i>
      <x v="10"/>
    </i>
    <i>
      <x v="7"/>
    </i>
    <i>
      <x v="13"/>
    </i>
    <i>
      <x v="2"/>
    </i>
    <i>
      <x v="26"/>
    </i>
    <i>
      <x v="16"/>
    </i>
    <i>
      <x/>
    </i>
    <i>
      <x v="6"/>
    </i>
    <i>
      <x v="34"/>
    </i>
    <i>
      <x v="5"/>
    </i>
    <i>
      <x v="4"/>
    </i>
    <i>
      <x v="27"/>
    </i>
    <i>
      <x v="24"/>
    </i>
    <i>
      <x v="22"/>
    </i>
    <i>
      <x v="25"/>
    </i>
    <i>
      <x v="18"/>
    </i>
    <i t="grand">
      <x/>
    </i>
  </rowItems>
  <colItems count="1">
    <i/>
  </colItems>
  <pageFields count="4">
    <pageField fld="2" hier="0" name="[Tab_kode].[Basis].&amp;[basis]" cap="basis"/>
    <pageField fld="3" hier="1" name="[Tab_kode].[Hovedgruppe].&amp;[plantekulturer]" cap="plantekulturer"/>
    <pageField fld="4" hier="3" name="[Tab_kode].[presentasjon].&amp;[poteter]" cap="poteter"/>
    <pageField fld="0" hier="10" name="[Tilføy1].[Søknadsår].&amp;[2022]" cap="2022"/>
  </pageFields>
  <dataFields count="1">
    <dataField fld="1" subtotal="count" baseField="0" baseItem="0"/>
  </dataFields>
  <chartFormats count="1"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potet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d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DD10A5-6A7A-456E-914C-4095993404C0}" name="Pivottabell8" cacheId="27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9">
  <location ref="K13:L5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 v="18"/>
    </i>
    <i>
      <x v="15"/>
    </i>
    <i>
      <x v="34"/>
    </i>
    <i>
      <x v="37"/>
    </i>
    <i>
      <x v="2"/>
    </i>
    <i>
      <x v="27"/>
    </i>
    <i>
      <x v="5"/>
    </i>
    <i>
      <x v="10"/>
    </i>
    <i>
      <x/>
    </i>
    <i>
      <x v="14"/>
    </i>
    <i>
      <x v="20"/>
    </i>
    <i>
      <x v="12"/>
    </i>
    <i>
      <x v="22"/>
    </i>
    <i>
      <x v="6"/>
    </i>
    <i>
      <x v="26"/>
    </i>
    <i>
      <x v="3"/>
    </i>
    <i>
      <x v="24"/>
    </i>
    <i>
      <x v="25"/>
    </i>
    <i>
      <x v="16"/>
    </i>
    <i>
      <x v="29"/>
    </i>
    <i>
      <x v="7"/>
    </i>
    <i>
      <x v="28"/>
    </i>
    <i>
      <x v="36"/>
    </i>
    <i>
      <x v="19"/>
    </i>
    <i>
      <x v="30"/>
    </i>
    <i>
      <x v="4"/>
    </i>
    <i>
      <x v="13"/>
    </i>
    <i>
      <x v="9"/>
    </i>
    <i>
      <x v="21"/>
    </i>
    <i>
      <x v="33"/>
    </i>
    <i>
      <x v="17"/>
    </i>
    <i>
      <x v="32"/>
    </i>
    <i>
      <x v="23"/>
    </i>
    <i>
      <x v="1"/>
    </i>
    <i>
      <x v="31"/>
    </i>
    <i>
      <x v="8"/>
    </i>
    <i>
      <x v="11"/>
    </i>
    <i>
      <x v="35"/>
    </i>
    <i t="grand">
      <x/>
    </i>
  </rowItems>
  <colItems count="1">
    <i/>
  </colItems>
  <pageFields count="4">
    <pageField fld="2" hier="3" name="[Tab_kode].[presentasjon].&amp;[ungpurker]" cap="ungpurker"/>
    <pageField fld="3" hier="0" name="[Tab_kode].[Basis].&amp;[basis]" cap="basis"/>
    <pageField fld="4" hier="1" name="[Tab_kode].[Hovedgruppe].&amp;[husdyrslag]" cap="husdyrslag"/>
    <pageField fld="0" hier="10" name="[Tilføy1].[Søknadsår].&amp;[2022]" cap="2022"/>
  </pageFields>
  <dataFields count="1">
    <dataField fld="5" subtotal="count" baseField="0" baseItem="0"/>
  </dataFields>
  <formats count="6"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1" type="button" dataOnly="0" labelOnly="1" outline="0" axis="axisRow" fieldPosition="0"/>
    </format>
    <format dxfId="35">
      <pivotArea dataOnly="0" labelOnly="1" fieldPosition="0">
        <references count="1">
          <reference field="1" count="0"/>
        </references>
      </pivotArea>
    </format>
    <format dxfId="34">
      <pivotArea dataOnly="0" labelOnly="1" grandRow="1" outline="0" fieldPosition="0"/>
    </format>
    <format dxfId="33">
      <pivotArea dataOnly="0" labelOnly="1" outline="0" axis="axisValues" fieldPosition="0"/>
    </format>
  </formats>
  <chartFormats count="5"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ungpurk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D27C4B-D029-49FF-8000-0FCFD8CCDC68}" name="Pivottabell11" cacheId="31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11">
  <location ref="H63:I10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5"/>
  </rowFields>
  <rowItems count="39">
    <i>
      <x v="18"/>
    </i>
    <i>
      <x v="6"/>
    </i>
    <i>
      <x v="22"/>
    </i>
    <i>
      <x v="4"/>
    </i>
    <i>
      <x v="24"/>
    </i>
    <i>
      <x v="34"/>
    </i>
    <i>
      <x v="25"/>
    </i>
    <i>
      <x v="5"/>
    </i>
    <i>
      <x v="27"/>
    </i>
    <i>
      <x v="16"/>
    </i>
    <i>
      <x/>
    </i>
    <i>
      <x v="2"/>
    </i>
    <i>
      <x v="26"/>
    </i>
    <i>
      <x v="13"/>
    </i>
    <i>
      <x v="7"/>
    </i>
    <i>
      <x v="10"/>
    </i>
    <i>
      <x v="37"/>
    </i>
    <i>
      <x v="28"/>
    </i>
    <i>
      <x v="30"/>
    </i>
    <i>
      <x v="17"/>
    </i>
    <i>
      <x v="12"/>
    </i>
    <i>
      <x v="9"/>
    </i>
    <i>
      <x v="19"/>
    </i>
    <i>
      <x v="33"/>
    </i>
    <i>
      <x v="29"/>
    </i>
    <i>
      <x v="36"/>
    </i>
    <i>
      <x v="21"/>
    </i>
    <i>
      <x v="3"/>
    </i>
    <i>
      <x v="15"/>
    </i>
    <i>
      <x v="31"/>
    </i>
    <i>
      <x v="8"/>
    </i>
    <i>
      <x v="14"/>
    </i>
    <i>
      <x v="20"/>
    </i>
    <i>
      <x v="35"/>
    </i>
    <i>
      <x v="32"/>
    </i>
    <i>
      <x v="23"/>
    </i>
    <i>
      <x v="11"/>
    </i>
    <i>
      <x v="1"/>
    </i>
    <i t="grand">
      <x/>
    </i>
  </rowItems>
  <colItems count="1">
    <i/>
  </colItems>
  <pageFields count="4">
    <pageField fld="2" hier="0" name="[Tab_kode].[Basis].&amp;[basis]" cap="basis"/>
    <pageField fld="3" hier="1" name="[Tab_kode].[Hovedgruppe].&amp;[plantekulturer]" cap="plantekulturer"/>
    <pageField fld="4" hier="3" name="[Tab_kode].[presentasjon].&amp;[poteter]" cap="poteter"/>
    <pageField fld="0" hier="10" name="[Tilføy1].[Søknadsår].&amp;[2022]" cap="2022"/>
  </pageFields>
  <dataFields count="1">
    <dataField fld="1" subtotal="count" baseField="0" baseItem="0"/>
  </dataFields>
  <chartFormats count="5">
    <chartFormat chart="3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potet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d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A625F7-67B2-4E9C-BBE2-CA5E658FC741}" name="Pivottabell2" cacheId="25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 chartFormat="5">
  <location ref="E13:F52" firstHeaderRow="1" firstDataRow="1" firstDataCol="1" rowPageCount="4" colPageCount="1"/>
  <pivotFields count="6"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 v="35"/>
    </i>
    <i>
      <x v="11"/>
    </i>
    <i>
      <x v="8"/>
    </i>
    <i>
      <x v="31"/>
    </i>
    <i>
      <x v="1"/>
    </i>
    <i>
      <x v="23"/>
    </i>
    <i>
      <x v="32"/>
    </i>
    <i>
      <x v="17"/>
    </i>
    <i>
      <x v="19"/>
    </i>
    <i>
      <x v="30"/>
    </i>
    <i>
      <x v="4"/>
    </i>
    <i>
      <x v="9"/>
    </i>
    <i>
      <x v="33"/>
    </i>
    <i>
      <x v="13"/>
    </i>
    <i>
      <x v="21"/>
    </i>
    <i>
      <x v="7"/>
    </i>
    <i>
      <x v="29"/>
    </i>
    <i>
      <x v="28"/>
    </i>
    <i>
      <x v="16"/>
    </i>
    <i>
      <x v="36"/>
    </i>
    <i>
      <x v="24"/>
    </i>
    <i>
      <x v="3"/>
    </i>
    <i>
      <x v="25"/>
    </i>
    <i>
      <x v="10"/>
    </i>
    <i>
      <x v="34"/>
    </i>
    <i>
      <x v="6"/>
    </i>
    <i>
      <x v="37"/>
    </i>
    <i>
      <x v="12"/>
    </i>
    <i>
      <x v="15"/>
    </i>
    <i>
      <x v="5"/>
    </i>
    <i>
      <x v="26"/>
    </i>
    <i>
      <x v="14"/>
    </i>
    <i>
      <x v="27"/>
    </i>
    <i>
      <x v="22"/>
    </i>
    <i>
      <x v="20"/>
    </i>
    <i>
      <x v="2"/>
    </i>
    <i>
      <x/>
    </i>
    <i>
      <x v="18"/>
    </i>
    <i t="grand">
      <x/>
    </i>
  </rowItems>
  <colItems count="1">
    <i/>
  </colItems>
  <pageFields count="4">
    <pageField fld="2" hier="3" name="[Tab_kode].[presentasjon].&amp;[ungpurker]" cap="ungpurker"/>
    <pageField fld="3" hier="0" name="[Tab_kode].[Basis].&amp;[basis]" cap="basis"/>
    <pageField fld="4" hier="1" name="[Tab_kode].[Hovedgruppe].&amp;[husdyrslag]" cap="husdyrslag"/>
    <pageField fld="0" hier="10" name="[Tilføy1].[Søknadsår].&amp;[2022]" cap="2022"/>
  </pageFields>
  <dataFields count="1">
    <dataField fld="5" subtotal="count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1" type="button" dataOnly="0" labelOnly="1" outline="0" axis="axisRow" fieldPosition="0"/>
    </format>
    <format dxfId="41">
      <pivotArea dataOnly="0" labelOnly="1" fieldPosition="0">
        <references count="1">
          <reference field="1" count="0"/>
        </references>
      </pivotArea>
    </format>
    <format dxfId="40">
      <pivotArea dataOnly="0" labelOnly="1" grandRow="1" outline="0" fieldPosition="0"/>
    </format>
    <format dxfId="39">
      <pivotArea dataOnly="0" labelOnly="1" outline="0" axis="axisValues" fieldPosition="0"/>
    </format>
  </formats>
  <chartFormats count="1"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dragToData="1"/>
    <pivotHierarchy dragToData="1"/>
    <pivotHierarchy multipleItemSelectionAllowed="1" dragToData="1">
      <members count="1" level="1">
        <member name="[Tab_kode].[presentasjon].&amp;[ungpurker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04511A-3F9E-458E-A88D-F783E7D156A5}" name="Pivottabell1" cacheId="36" applyNumberFormats="0" applyBorderFormats="0" applyFontFormats="0" applyPatternFormats="0" applyAlignmentFormats="0" applyWidthHeightFormats="1" dataCaption="Verdier" updatedVersion="8" minRefreshableVersion="3" itemPrintTitles="1" createdVersion="8" indent="0" showEmptyRow="1" outline="1" outlineData="1" multipleFieldFilters="0">
  <location ref="B8:F48" firstHeaderRow="1" firstDataRow="2" firstDataCol="1" rowPageCount="2" colPageCount="1"/>
  <pivotFields count="5"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Page" allDrilled="1" subtotalTop="0" showAll="0" dataSourceSort="1" defaultSubtotal="0" defaultAttributeDrillState="1"/>
  </pivotFields>
  <rowFields count="1">
    <field x="2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2">
    <pageField fld="0" hier="10" name="[Tilføy1].[Søknadsår].&amp;[2022]" cap="2022"/>
    <pageField fld="4" hier="1" name="[Tab_kode].[Hovedgruppe].&amp;[grovfôrsalg]" cap="grovfôrsalg"/>
  </pageFields>
  <dataFields count="1">
    <dataField fld="1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503018-70B1-4FBA-A60C-356D01CE564C}" name="Pivottabell3" cacheId="38" applyNumberFormats="0" applyBorderFormats="0" applyFontFormats="0" applyPatternFormats="0" applyAlignmentFormats="0" applyWidthHeightFormats="1" dataCaption="Verdier" updatedVersion="8" minRefreshableVersion="3" itemPrintTitles="1" createdVersion="8" indent="0" showEmptyRow="1" outline="1" outlineData="1" multipleFieldFilters="0">
  <location ref="M8:Q48" firstHeaderRow="1" firstDataRow="2" firstDataCol="1" rowPageCount="2" colPageCount="1"/>
  <pivotFields count="5">
    <pivotField axis="axisPage" allDrilled="1" subtotalTop="0" showAll="0" dataSourceSort="1" defaultSubtotal="0" defaultAttributeDrillState="1"/>
    <pivotField dataField="1" subtotalTop="0" showAll="0" defaultSubtotal="0"/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4"/>
  </rowFields>
  <rowItems count="39">
    <i>
      <x v="22"/>
    </i>
    <i>
      <x v="2"/>
    </i>
    <i>
      <x v="27"/>
    </i>
    <i>
      <x v="34"/>
    </i>
    <i>
      <x v="26"/>
    </i>
    <i>
      <x v="6"/>
    </i>
    <i>
      <x v="10"/>
    </i>
    <i>
      <x/>
    </i>
    <i>
      <x v="13"/>
    </i>
    <i>
      <x v="1"/>
    </i>
    <i>
      <x v="5"/>
    </i>
    <i>
      <x v="15"/>
    </i>
    <i>
      <x v="18"/>
    </i>
    <i>
      <x v="37"/>
    </i>
    <i>
      <x v="33"/>
    </i>
    <i>
      <x v="29"/>
    </i>
    <i>
      <x v="25"/>
    </i>
    <i>
      <x v="30"/>
    </i>
    <i>
      <x v="28"/>
    </i>
    <i>
      <x v="12"/>
    </i>
    <i>
      <x v="7"/>
    </i>
    <i>
      <x v="20"/>
    </i>
    <i>
      <x v="23"/>
    </i>
    <i>
      <x v="24"/>
    </i>
    <i>
      <x v="3"/>
    </i>
    <i>
      <x v="8"/>
    </i>
    <i>
      <x v="36"/>
    </i>
    <i>
      <x v="14"/>
    </i>
    <i>
      <x v="32"/>
    </i>
    <i>
      <x v="19"/>
    </i>
    <i>
      <x v="35"/>
    </i>
    <i>
      <x v="4"/>
    </i>
    <i>
      <x v="17"/>
    </i>
    <i>
      <x v="9"/>
    </i>
    <i>
      <x v="16"/>
    </i>
    <i>
      <x v="11"/>
    </i>
    <i>
      <x v="21"/>
    </i>
    <i>
      <x v="31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pageFields count="2">
    <pageField fld="0" hier="10" name="[Tilføy1].[Søknadsår].&amp;[2022]" cap="2022"/>
    <pageField fld="3" hier="1" name="[Tab_kode].[Hovedgruppe].&amp;[grovfôrsalg]" cap="grovfôrsalg"/>
  </pageFields>
  <dataFields count="1">
    <dataField fld="1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2A68F2-8EB7-4009-A8AA-1C56C3903C87}" name="Pivottabell2" cacheId="37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showEmptyRow="1" outline="1" outlineData="1" multipleFieldFilters="0">
  <location ref="H8:K48" firstHeaderRow="1" firstDataRow="2" firstDataCol="1" rowPageCount="2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3">
    <i>
      <x/>
    </i>
    <i>
      <x v="1"/>
    </i>
    <i>
      <x v="2"/>
    </i>
  </colItems>
  <pageFields count="2">
    <pageField fld="0" hier="10" name="[Tilføy1].[Søknadsår].&amp;[2022]" cap="2022"/>
    <pageField fld="3" hier="1" name="[Tab_kode].[Hovedgruppe].&amp;[grovfôrsalg]" cap="grovfôrsalg"/>
  </pageFields>
  <dataFields count="1">
    <dataField fld="4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6E60D7-9391-4E47-9D17-9BDB2E898B2B}" name="Pivottabell5" cacheId="0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B12:D52" firstHeaderRow="1" firstDataRow="2" firstDataCol="1"/>
  <pivotFields count="3"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2">
    <i>
      <x/>
    </i>
    <i>
      <x v="1"/>
    </i>
  </colItems>
  <dataFields count="1">
    <dataField fld="2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ilføy1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3872D9-C681-4C8A-8C5F-BDDE94B34353}" name="Pivottabell7" cacheId="33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showEmptyRow="1" outline="1" outlineData="1" multipleFieldFilters="0" chartFormat="1">
  <location ref="E6:F45" firstHeaderRow="1" firstDataRow="1" firstDataCol="1" rowPageCount="4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39">
    <i>
      <x v="11"/>
    </i>
    <i>
      <x v="17"/>
    </i>
    <i>
      <x v="14"/>
    </i>
    <i>
      <x v="9"/>
    </i>
    <i>
      <x v="31"/>
    </i>
    <i>
      <x v="26"/>
    </i>
    <i>
      <x v="23"/>
    </i>
    <i>
      <x v="3"/>
    </i>
    <i>
      <x v="21"/>
    </i>
    <i>
      <x v="16"/>
    </i>
    <i>
      <x v="30"/>
    </i>
    <i>
      <x v="8"/>
    </i>
    <i>
      <x v="19"/>
    </i>
    <i>
      <x v="32"/>
    </i>
    <i>
      <x v="35"/>
    </i>
    <i>
      <x v="7"/>
    </i>
    <i>
      <x v="33"/>
    </i>
    <i>
      <x v="6"/>
    </i>
    <i>
      <x v="36"/>
    </i>
    <i>
      <x v="24"/>
    </i>
    <i>
      <x v="13"/>
    </i>
    <i>
      <x v="25"/>
    </i>
    <i>
      <x v="29"/>
    </i>
    <i>
      <x v="10"/>
    </i>
    <i>
      <x v="5"/>
    </i>
    <i>
      <x v="37"/>
    </i>
    <i>
      <x/>
    </i>
    <i>
      <x v="34"/>
    </i>
    <i>
      <x v="2"/>
    </i>
    <i>
      <x v="4"/>
    </i>
    <i>
      <x v="28"/>
    </i>
    <i>
      <x v="12"/>
    </i>
    <i>
      <x v="20"/>
    </i>
    <i>
      <x v="1"/>
    </i>
    <i>
      <x v="15"/>
    </i>
    <i>
      <x v="27"/>
    </i>
    <i>
      <x v="22"/>
    </i>
    <i>
      <x v="18"/>
    </i>
    <i t="grand">
      <x/>
    </i>
  </rowItems>
  <colItems count="1">
    <i/>
  </colItems>
  <pageFields count="4">
    <pageField fld="0" hier="1" name="[Tab_kode].[Hovedgruppe].&amp;[husdyrslag]" cap="husdyrslag"/>
    <pageField fld="1" hier="0" name="[Tab_kode].[Basis].&amp;[økologisk]" cap="økologisk"/>
    <pageField fld="3" hier="10" name="[Tilføy1].[Søknadsår].&amp;[2022]" cap="2022"/>
    <pageField fld="5" hier="4" name="[Tab_kode].[alle plante-/dyreslag].&amp;[melkekyr]" cap="melkekyr"/>
  </pageFields>
  <dataFields count="1">
    <dataField fld="4" subtotal="count" baseField="0" baseItem="0"/>
  </dataFields>
  <pivotHierarchies count="32">
    <pivotHierarchy dragToData="1"/>
    <pivotHierarchy multipleItemSelectionAllowed="1" dragToData="1">
      <members count="2" level="1">
        <member name="[Tab_kode].[Hovedgruppe].&amp;[husdyrslag]"/>
        <member name="[Tab_kode].[Hovedgruppe].&amp;[plantekulturer]"/>
      </members>
    </pivotHierarchy>
    <pivotHierarchy dragToData="1"/>
    <pivotHierarchy multipleItemSelectionAllowed="1" dragToData="1"/>
    <pivotHierarchy multipleItemSelectionAllowed="1" dragToData="1">
      <members count="1" level="1">
        <member name="[Tab_kode].[alle plante-/dyreslag].&amp;[melkekyr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1E3195-D1DF-44BC-AA92-76F2D615CA1E}" name="Pivottabell5" cacheId="35" applyNumberFormats="0" applyBorderFormats="0" applyFontFormats="0" applyPatternFormats="0" applyAlignmentFormats="0" applyWidthHeightFormats="1" dataCaption="Verdier" updatedVersion="8" minRefreshableVersion="3" itemPrintTitles="1" createdVersion="8" indent="0" outline="1" outlineData="1" multipleFieldFilters="0" chartFormat="5">
  <location ref="K6:L34" firstHeaderRow="1" firstDataRow="1" firstDataCol="1" rowPageCount="4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28">
    <i>
      <x/>
    </i>
    <i>
      <x v="16"/>
    </i>
    <i>
      <x v="2"/>
    </i>
    <i>
      <x v="17"/>
    </i>
    <i>
      <x v="9"/>
    </i>
    <i>
      <x v="26"/>
    </i>
    <i>
      <x v="19"/>
    </i>
    <i>
      <x v="7"/>
    </i>
    <i>
      <x v="4"/>
    </i>
    <i>
      <x v="23"/>
    </i>
    <i>
      <x v="3"/>
    </i>
    <i>
      <x v="24"/>
    </i>
    <i>
      <x v="22"/>
    </i>
    <i>
      <x v="25"/>
    </i>
    <i>
      <x v="13"/>
    </i>
    <i>
      <x v="20"/>
    </i>
    <i>
      <x v="5"/>
    </i>
    <i>
      <x v="15"/>
    </i>
    <i>
      <x v="18"/>
    </i>
    <i>
      <x v="1"/>
    </i>
    <i>
      <x v="14"/>
    </i>
    <i>
      <x v="11"/>
    </i>
    <i>
      <x v="21"/>
    </i>
    <i>
      <x v="6"/>
    </i>
    <i>
      <x v="10"/>
    </i>
    <i>
      <x v="12"/>
    </i>
    <i>
      <x v="8"/>
    </i>
    <i t="grand">
      <x/>
    </i>
  </rowItems>
  <colItems count="1">
    <i/>
  </colItems>
  <pageFields count="4">
    <pageField fld="0" hier="1" name="[Tab_kode].[Hovedgruppe].&amp;[husdyrslag]" cap="husdyrslag"/>
    <pageField fld="1" hier="0" name="[Tab_kode].[Basis].&amp;[økologisk]" cap="økologisk"/>
    <pageField fld="3" hier="10" name="[Tilføy1].[Søknadsår].&amp;[2022]" cap="2022"/>
    <pageField fld="5" hier="4" name="[Tab_kode].[alle plante-/dyreslag].&amp;[melkekyr]" cap="melkekyr"/>
  </pageFields>
  <dataFields count="1">
    <dataField fld="4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multipleItemSelectionAllowed="1" dragToData="1">
      <members count="2" level="1">
        <member name="[Tab_kode].[Hovedgruppe].&amp;[husdyrslag]"/>
        <member name="[Tab_kode].[Hovedgruppe].&amp;[plantekulturer]"/>
      </members>
    </pivotHierarchy>
    <pivotHierarchy dragToData="1"/>
    <pivotHierarchy multipleItemSelectionAllowed="1" dragToData="1"/>
    <pivotHierarchy multipleItemSelectionAllowed="1" dragToData="1">
      <members count="1" level="1">
        <member name="[Tab_kode].[alle plante-/dyreslag].&amp;[melkekyr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5AF0C9-B443-4AAC-86E3-4E47E8545DAF}" name="Pivottabell4" cacheId="34" applyNumberFormats="0" applyBorderFormats="0" applyFontFormats="0" applyPatternFormats="0" applyAlignmentFormats="0" applyWidthHeightFormats="1" dataCaption="Verdier" updatedVersion="8" minRefreshableVersion="3" itemPrintTitles="1" createdVersion="8" indent="0" outline="1" outlineData="1" multipleFieldFilters="0" chartFormat="5">
  <location ref="H6:I34" firstHeaderRow="1" firstDataRow="1" firstDataCol="1" rowPageCount="4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28">
    <i>
      <x v="7"/>
    </i>
    <i>
      <x v="9"/>
    </i>
    <i>
      <x v="16"/>
    </i>
    <i>
      <x v="2"/>
    </i>
    <i>
      <x v="17"/>
    </i>
    <i>
      <x/>
    </i>
    <i>
      <x v="22"/>
    </i>
    <i>
      <x v="20"/>
    </i>
    <i>
      <x v="19"/>
    </i>
    <i>
      <x v="24"/>
    </i>
    <i>
      <x v="18"/>
    </i>
    <i>
      <x v="3"/>
    </i>
    <i>
      <x v="5"/>
    </i>
    <i>
      <x v="23"/>
    </i>
    <i>
      <x v="4"/>
    </i>
    <i>
      <x v="25"/>
    </i>
    <i>
      <x v="14"/>
    </i>
    <i>
      <x v="26"/>
    </i>
    <i>
      <x v="13"/>
    </i>
    <i>
      <x v="21"/>
    </i>
    <i>
      <x v="11"/>
    </i>
    <i>
      <x v="1"/>
    </i>
    <i>
      <x v="15"/>
    </i>
    <i>
      <x v="6"/>
    </i>
    <i>
      <x v="10"/>
    </i>
    <i>
      <x v="12"/>
    </i>
    <i>
      <x v="8"/>
    </i>
    <i t="grand">
      <x/>
    </i>
  </rowItems>
  <colItems count="1">
    <i/>
  </colItems>
  <pageFields count="4">
    <pageField fld="0" hier="1" name="[Tab_kode].[Hovedgruppe].&amp;[husdyrslag]" cap="husdyrslag"/>
    <pageField fld="1" hier="0" name="[Tab_kode].[Basis].&amp;[økologisk]" cap="økologisk"/>
    <pageField fld="3" hier="10" name="[Tilføy1].[Søknadsår].&amp;[2022]" cap="2022"/>
    <pageField fld="5" hier="4" name="[Tab_kode].[alle plante-/dyreslag].&amp;[melkekyr]" cap="melkekyr"/>
  </pageFields>
  <dataFields count="1">
    <dataField fld="4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32">
    <pivotHierarchy dragToData="1"/>
    <pivotHierarchy multipleItemSelectionAllowed="1" dragToData="1">
      <members count="2" level="1">
        <member name="[Tab_kode].[Hovedgruppe].&amp;[husdyrslag]"/>
        <member name="[Tab_kode].[Hovedgruppe].&amp;[plantekulturer]"/>
      </members>
    </pivotHierarchy>
    <pivotHierarchy dragToData="1"/>
    <pivotHierarchy multipleItemSelectionAllowed="1" dragToData="1"/>
    <pivotHierarchy multipleItemSelectionAllowed="1" dragToData="1">
      <members count="1" level="1">
        <member name="[Tab_kode].[alle plante-/dyreslag].&amp;[melkekyr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30C13A-812D-46AC-90C7-F2C5F2F69379}" name="Pivottabell6" cacheId="32" applyNumberFormats="0" applyBorderFormats="0" applyFontFormats="0" applyPatternFormats="0" applyAlignmentFormats="0" applyWidthHeightFormats="1" dataCaption="Verdier" updatedVersion="8" minRefreshableVersion="3" itemPrintTitles="1" createdVersion="8" indent="0" showEmptyRow="1" outline="1" outlineData="1" multipleFieldFilters="0" chartFormat="1">
  <location ref="B6:C45" firstHeaderRow="1" firstDataRow="1" firstDataCol="1" rowPageCount="4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39">
    <i>
      <x v="11"/>
    </i>
    <i>
      <x v="17"/>
    </i>
    <i>
      <x v="14"/>
    </i>
    <i>
      <x v="9"/>
    </i>
    <i>
      <x v="23"/>
    </i>
    <i>
      <x v="3"/>
    </i>
    <i>
      <x v="16"/>
    </i>
    <i>
      <x v="31"/>
    </i>
    <i>
      <x v="19"/>
    </i>
    <i>
      <x v="37"/>
    </i>
    <i>
      <x v="21"/>
    </i>
    <i>
      <x v="36"/>
    </i>
    <i>
      <x v="7"/>
    </i>
    <i>
      <x v="33"/>
    </i>
    <i>
      <x v="8"/>
    </i>
    <i>
      <x v="6"/>
    </i>
    <i>
      <x v="26"/>
    </i>
    <i>
      <x v="35"/>
    </i>
    <i>
      <x v="29"/>
    </i>
    <i>
      <x v="30"/>
    </i>
    <i>
      <x v="32"/>
    </i>
    <i>
      <x/>
    </i>
    <i>
      <x v="25"/>
    </i>
    <i>
      <x v="5"/>
    </i>
    <i>
      <x v="24"/>
    </i>
    <i>
      <x v="13"/>
    </i>
    <i>
      <x v="10"/>
    </i>
    <i>
      <x v="4"/>
    </i>
    <i>
      <x v="22"/>
    </i>
    <i>
      <x v="2"/>
    </i>
    <i>
      <x v="20"/>
    </i>
    <i>
      <x v="1"/>
    </i>
    <i>
      <x v="34"/>
    </i>
    <i>
      <x v="27"/>
    </i>
    <i>
      <x v="12"/>
    </i>
    <i>
      <x v="28"/>
    </i>
    <i>
      <x v="15"/>
    </i>
    <i>
      <x v="18"/>
    </i>
    <i t="grand">
      <x/>
    </i>
  </rowItems>
  <colItems count="1">
    <i/>
  </colItems>
  <pageFields count="4">
    <pageField fld="0" hier="1" name="[Tab_kode].[Hovedgruppe].&amp;[husdyrslag]" cap="husdyrslag"/>
    <pageField fld="1" hier="0" name="[Tab_kode].[Basis].&amp;[økologisk]" cap="økologisk"/>
    <pageField fld="3" hier="10" name="[Tilføy1].[Søknadsår].&amp;[2022]" cap="2022"/>
    <pageField fld="5" hier="4" name="[Tab_kode].[alle plante-/dyreslag].&amp;[melkekyr]" cap="melkekyr"/>
  </pageFields>
  <dataFields count="1">
    <dataField fld="4" subtotal="count" baseField="0" baseItem="0"/>
  </dataFields>
  <pivotHierarchies count="32">
    <pivotHierarchy dragToData="1"/>
    <pivotHierarchy multipleItemSelectionAllowed="1" dragToData="1">
      <members count="2" level="1">
        <member name="[Tab_kode].[Hovedgruppe].&amp;[husdyrslag]"/>
        <member name="[Tab_kode].[Hovedgruppe].&amp;[plantekulturer]"/>
      </members>
    </pivotHierarchy>
    <pivotHierarchy dragToData="1"/>
    <pivotHierarchy multipleItemSelectionAllowed="1" dragToData="1"/>
    <pivotHierarchy multipleItemSelectionAllowed="1" dragToData="1">
      <members count="1" level="1">
        <member name="[Tab_kode].[alle plante-/dyreslag].&amp;[melkekyr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9721C8-2F1A-4D25-A879-3BDB607009E6}" name="Pivottabell5" cacheId="20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showEmptyCol="1" outline="1" outlineData="1" multipleFieldFilters="0">
  <location ref="B53:V94" firstHeaderRow="1" firstDataRow="3" firstDataCol="1" rowPageCount="2" colPageCount="1"/>
  <pivotFields count="6">
    <pivotField axis="axisPage" allDrilled="1" subtotalTop="0" showAll="0" dataSourceSort="1" defaultSubtotal="0" defaultAttributeDrillState="1"/>
    <pivotField axis="axisCol" allDrilled="1" subtotalTop="0" showAll="0" defaultSubtotal="0" defaultAttributeDrillState="1">
      <items count="20">
        <item x="4"/>
        <item x="1"/>
        <item x="8"/>
        <item x="5"/>
        <item x="2"/>
        <item x="6"/>
        <item x="7"/>
        <item x="3"/>
        <item x="0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2">
    <field x="2"/>
    <field x="1"/>
  </colFields>
  <colItems count="2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</colItems>
  <pageFields count="2">
    <pageField fld="0" hier="0" name="[Tab_kode].[Basis].&amp;[økologisk]" cap="økologisk"/>
    <pageField fld="4" hier="10" name="[Tilføy1].[Søknadsår].&amp;[2022]" cap="2022"/>
  </pageFields>
  <dataFields count="1">
    <dataField fld="5" subtotal="count" baseField="0" baseItem="0"/>
  </dataFields>
  <formats count="3">
    <format dxfId="8">
      <pivotArea dataOnly="0" labelOnly="1" grandCol="1" outline="0" fieldPosition="0"/>
    </format>
    <format dxfId="7">
      <pivotArea dataOnly="0" labelOnly="1" fieldPosition="0">
        <references count="2">
          <reference field="1" count="9">
            <x v="0"/>
            <x v="1"/>
            <x v="2"/>
            <x v="3"/>
            <x v="4"/>
            <x v="5"/>
            <x v="6"/>
            <x v="7"/>
            <x v="8"/>
          </reference>
          <reference field="2" count="1" selected="0">
            <x v="0"/>
          </reference>
        </references>
      </pivotArea>
    </format>
    <format dxfId="6">
      <pivotArea dataOnly="0" labelOnly="1" fieldPosition="0">
        <references count="2">
          <reference field="1" count="11"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</reference>
          <reference field="2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2">
    <colHierarchyUsage hierarchyUsage="1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39CA94-9EAB-43F9-8820-6F899590B240}" name="Pivottabell4" cacheId="21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showEmptyCol="1" outline="1" outlineData="1" multipleFieldFilters="0">
  <location ref="B7:V48" firstHeaderRow="1" firstDataRow="3" firstDataCol="1" rowPageCount="2" colPageCount="1"/>
  <pivotFields count="6">
    <pivotField axis="axisPage" allDrilled="1" subtotalTop="0" showAll="0" dataSourceSort="1" defaultSubtotal="0" defaultAttributeDrillState="1"/>
    <pivotField axis="axisCol" allDrilled="1" subtotalTop="0" showAll="0" defaultSubtotal="0" defaultAttributeDrillState="1">
      <items count="20">
        <item x="4"/>
        <item x="1"/>
        <item x="8"/>
        <item x="5"/>
        <item x="2"/>
        <item x="6"/>
        <item x="7"/>
        <item x="3"/>
        <item x="0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2">
    <field x="2"/>
    <field x="1"/>
  </colFields>
  <colItems count="2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</colItems>
  <pageFields count="2">
    <pageField fld="0" hier="0" name="[Tab_kode].[Basis].&amp;[økologisk]" cap="økologisk"/>
    <pageField fld="5" hier="10" name="[Tilføy1].[Søknadsår].&amp;[2022]" cap="2022"/>
  </pageFields>
  <dataFields count="1">
    <dataField fld="4" subtotal="count" baseField="0" baseItem="0"/>
  </dataFields>
  <formats count="3">
    <format dxfId="11">
      <pivotArea dataOnly="0" labelOnly="1" grandCol="1" outline="0" fieldPosition="0"/>
    </format>
    <format dxfId="10">
      <pivotArea dataOnly="0" labelOnly="1" fieldPosition="0">
        <references count="2">
          <reference field="1" count="9">
            <x v="0"/>
            <x v="1"/>
            <x v="2"/>
            <x v="3"/>
            <x v="4"/>
            <x v="5"/>
            <x v="6"/>
            <x v="7"/>
            <x v="8"/>
          </reference>
          <reference field="2" count="1" selected="0">
            <x v="0"/>
          </reference>
        </references>
      </pivotArea>
    </format>
    <format dxfId="9">
      <pivotArea dataOnly="0" labelOnly="1" fieldPosition="0">
        <references count="2">
          <reference field="1" count="11"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</reference>
          <reference field="2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2">
    <colHierarchyUsage hierarchyUsage="1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ab_kommune]"/>
        <x15:activeTabTopLevelEntity name="[Tilføy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171BDF-F130-489C-A939-926E16701ADC}" name="Pivottabell3" cacheId="23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>
  <location ref="A58:Q99" firstHeaderRow="1" firstDataRow="3" firstDataCol="1" rowPageCount="4" colPageCount="1"/>
  <pivotFields count="8"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Col" allDrilled="1" subtotalTop="0" showAll="0" defaultSubtotal="0" defaultAttributeDrillState="1">
      <items count="16">
        <item x="8"/>
        <item x="9"/>
        <item x="15"/>
        <item x="10"/>
        <item x="1"/>
        <item x="3"/>
        <item x="4"/>
        <item x="0"/>
        <item x="2"/>
        <item x="13"/>
        <item x="5"/>
        <item x="11"/>
        <item x="12"/>
        <item x="14"/>
        <item x="7"/>
        <item x="6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subtotalTop="0" showAll="0" defaultSubtotal="0"/>
  </pivotFields>
  <rowFields count="1">
    <field x="6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2">
    <field x="0"/>
    <field x="1"/>
  </colFields>
  <colItems count="16">
    <i>
      <x/>
      <x v="4"/>
    </i>
    <i r="1">
      <x v="5"/>
    </i>
    <i r="1">
      <x v="6"/>
    </i>
    <i r="1">
      <x v="7"/>
    </i>
    <i r="1">
      <x v="8"/>
    </i>
    <i>
      <x v="1"/>
      <x/>
    </i>
    <i r="1">
      <x v="1"/>
    </i>
    <i r="1">
      <x v="2"/>
    </i>
    <i r="1">
      <x v="3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</colItems>
  <pageFields count="4">
    <pageField fld="5" hier="0" name="[Tab_kode].[Basis].&amp;[annet]" cap="annet"/>
    <pageField fld="2" hier="5" name="[Tab_kode].[Gruppe 2].&amp;[produksjon]" cap="produksjon"/>
    <pageField fld="3" hier="1" name="[Tab_kode].[Hovedgruppe].&amp;[plantekulturer]" cap="plantekulturer"/>
    <pageField fld="4" hier="10" name="[Tilføy1].[Søknadsår].&amp;[2022]" cap="2022"/>
  </pageFields>
  <dataFields count="1">
    <dataField fld="7" subtotal="count" baseField="0" baseItem="0"/>
  </dataFields>
  <formats count="3">
    <format dxfId="2">
      <pivotArea field="6" type="button" dataOnly="0" labelOnly="1" outline="0" axis="axisRow" fieldPosition="0"/>
    </format>
    <format dxfId="1">
      <pivotArea dataOnly="0" labelOnly="1" fieldPosition="0">
        <references count="2">
          <reference field="0" count="1" selected="0">
            <x v="0"/>
          </reference>
          <reference field="1" count="5">
            <x v="4"/>
            <x v="5"/>
            <x v="6"/>
            <x v="7"/>
            <x v="8"/>
          </reference>
        </references>
      </pivotArea>
    </format>
    <format dxfId="0">
      <pivotArea dataOnly="0" labelOnly="1" fieldPosition="0">
        <references count="2">
          <reference field="0" count="1" selected="0">
            <x v="1"/>
          </reference>
          <reference field="1" count="11">
            <x v="0"/>
            <x v="1"/>
            <x v="2"/>
            <x v="3"/>
            <x v="9"/>
            <x v="10"/>
            <x v="11"/>
            <x v="12"/>
            <x v="13"/>
            <x v="14"/>
            <x v="15"/>
          </reference>
        </references>
      </pivotArea>
    </format>
  </formats>
  <pivotHierarchies count="32">
    <pivotHierarchy multipleItemSelectionAllowed="1" dragToData="1">
      <members count="2" level="1">
        <member name="[Tab_kode].[Basis].&amp;[annet]"/>
        <member name="[Tab_kode].[Basis].&amp;[basis]"/>
      </members>
    </pivotHierarchy>
    <pivotHierarchy multipleItemSelectionAllowed="1" dragToData="1">
      <members count="1" level="1">
        <member name="[Tab_kode].[Hovedgruppe].&amp;[plantekulturer]"/>
      </members>
    </pivotHierarchy>
    <pivotHierarchy multipleItemSelectionAllowed="1" dragToData="1"/>
    <pivotHierarchy multipleItemSelectionAllowed="1" dragToData="1"/>
    <pivotHierarchy dragToData="1"/>
    <pivotHierarchy multipleItemSelectionAllowed="1" dragToData="1">
      <members count="1" level="1">
        <member name="[Tab_kode].[Gruppe 2].&amp;[produksjon]"/>
      </members>
    </pivotHierarchy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2">
    <colHierarchyUsage hierarchyUsage="2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ilføy1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74A359-03D2-4C90-B16C-E3AE298FF602}" name="Pivottabell2" cacheId="18" applyNumberFormats="0" applyBorderFormats="0" applyFontFormats="0" applyPatternFormats="0" applyAlignmentFormats="0" applyWidthHeightFormats="1" dataCaption="Verdier" updatedVersion="8" minRefreshableVersion="3" subtotalHiddenItems="1" itemPrintTitles="1" createdVersion="8" indent="0" showEmptyRow="1" outline="1" outlineData="1" multipleFieldFilters="0">
  <location ref="A8:R49" firstHeaderRow="1" firstDataRow="3" firstDataCol="1" rowPageCount="4" colPageCount="1"/>
  <pivotFields count="8"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Col" allDrilled="1" subtotalTop="0" showAll="0" defaultSubtotal="0" defaultAttributeDrillState="1">
      <items count="16">
        <item x="8"/>
        <item x="9"/>
        <item x="15"/>
        <item x="10"/>
        <item x="1"/>
        <item x="3"/>
        <item x="4"/>
        <item x="0"/>
        <item x="2"/>
        <item x="13"/>
        <item x="5"/>
        <item x="11"/>
        <item x="12"/>
        <item x="14"/>
        <item x="7"/>
        <item x="6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ascending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7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2">
    <field x="0"/>
    <field x="1"/>
  </colFields>
  <colItems count="17">
    <i>
      <x/>
      <x v="4"/>
    </i>
    <i r="1">
      <x v="5"/>
    </i>
    <i r="1">
      <x v="6"/>
    </i>
    <i r="1">
      <x v="7"/>
    </i>
    <i r="1">
      <x v="8"/>
    </i>
    <i>
      <x v="1"/>
      <x/>
    </i>
    <i r="1">
      <x v="1"/>
    </i>
    <i r="1">
      <x v="2"/>
    </i>
    <i r="1">
      <x v="3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grand">
      <x/>
    </i>
  </colItems>
  <pageFields count="4">
    <pageField fld="6" hier="0" name="[Tab_kode].[Basis].&amp;[annet]" cap="annet"/>
    <pageField fld="2" hier="5" name="[Tab_kode].[Gruppe 2].&amp;[produksjon]" cap="produksjon"/>
    <pageField fld="3" hier="1" name="[Tab_kode].[Hovedgruppe].&amp;[plantekulturer]" cap="plantekulturer"/>
    <pageField fld="5" hier="10" name="[Tilføy1].[Søknadsår].&amp;[2022]" cap="2022"/>
  </pageFields>
  <dataFields count="1">
    <dataField fld="4" subtotal="count" baseField="0" baseItem="0"/>
  </dataFields>
  <formats count="3">
    <format dxfId="5">
      <pivotArea field="7" type="button" dataOnly="0" labelOnly="1" outline="0" axis="axisRow" fieldPosition="0"/>
    </format>
    <format dxfId="4">
      <pivotArea dataOnly="0" labelOnly="1" fieldPosition="0">
        <references count="2">
          <reference field="0" count="1" selected="0">
            <x v="0"/>
          </reference>
          <reference field="1" count="5">
            <x v="4"/>
            <x v="5"/>
            <x v="6"/>
            <x v="7"/>
            <x v="8"/>
          </reference>
        </references>
      </pivotArea>
    </format>
    <format dxfId="3">
      <pivotArea dataOnly="0" labelOnly="1" fieldPosition="0">
        <references count="2">
          <reference field="0" count="1" selected="0">
            <x v="1"/>
          </reference>
          <reference field="1" count="11">
            <x v="0"/>
            <x v="1"/>
            <x v="2"/>
            <x v="3"/>
            <x v="9"/>
            <x v="10"/>
            <x v="11"/>
            <x v="12"/>
            <x v="13"/>
            <x v="14"/>
            <x v="15"/>
          </reference>
        </references>
      </pivotArea>
    </format>
  </formats>
  <pivotHierarchies count="32">
    <pivotHierarchy multipleItemSelectionAllowed="1" dragToData="1">
      <members count="2" level="1">
        <member name="[Tab_kode].[Basis].&amp;[annet]"/>
        <member name="[Tab_kode].[Basis].&amp;[basis]"/>
      </members>
    </pivotHierarchy>
    <pivotHierarchy multipleItemSelectionAllowed="1" dragToData="1">
      <members count="1" level="1">
        <member name="[Tab_kode].[Hovedgruppe].&amp;[plantekulturer]"/>
      </members>
    </pivotHierarchy>
    <pivotHierarchy multipleItemSelectionAllowed="1" dragToData="1"/>
    <pivotHierarchy multipleItemSelectionAllowed="1" dragToData="1"/>
    <pivotHierarchy dragToData="1"/>
    <pivotHierarchy multipleItemSelectionAllowed="1" dragToData="1">
      <members count="1" level="1">
        <member name="[Tab_kode].[Gruppe 2].&amp;[produksjon]"/>
      </members>
    </pivotHierarchy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2">
    <colHierarchyUsage hierarchyUsage="2"/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ilføy1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836DFA-BFD3-44EE-8770-DEF2C667FDC7}" name="Pivottabell1" cacheId="22" applyNumberFormats="0" applyBorderFormats="0" applyFontFormats="0" applyPatternFormats="0" applyAlignmentFormats="0" applyWidthHeightFormats="1" dataCaption="Verdier" updatedVersion="8" minRefreshableVersion="3" subtotalHiddenItems="1" colGrandTotals="0" itemPrintTitles="1" createdVersion="8" indent="0" showEmptyRow="1" outline="1" outlineData="1" multipleFieldFilters="0">
  <location ref="A58:K98" firstHeaderRow="1" firstDataRow="2" firstDataCol="1" rowPageCount="5" colPageCount="1"/>
  <pivotFields count="8">
    <pivotField axis="axisPage" allDrilled="1" subtotalTop="0" showAll="0" dataSourceSort="1" defaultSubtotal="0" defaultAttributeDrillState="1"/>
    <pivotField axis="axisCol" allDrilled="1" subtotalTop="0" showAll="0" defaultSubtotal="0" defaultAttributeDrillState="1">
      <items count="10">
        <item x="8"/>
        <item x="4"/>
        <item x="0"/>
        <item x="1"/>
        <item x="2"/>
        <item x="3"/>
        <item x="5"/>
        <item x="6"/>
        <item x="7"/>
        <item x="9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subtotalTop="0" showAll="0" defaultSubtotal="0"/>
  </pivotFields>
  <rowFields count="1">
    <field x="6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pageFields count="5">
    <pageField fld="5" hier="0" name="[Tab_kode].[Basis].&amp;[annet]" cap="annet"/>
    <pageField fld="2" hier="5" name="[Tab_kode].[Gruppe 2].&amp;[produksjon]" cap="produksjon"/>
    <pageField fld="3" hier="1" name="[Tab_kode].[Hovedgruppe].&amp;[husdyrslag]" cap="husdyrslag"/>
    <pageField fld="0" hier="2" name="[Tab_kode].[Undergrupper].&amp;[frukt og bær]" cap="frukt og bær"/>
    <pageField fld="4" hier="10" name="[Tilføy1].[Søknadsår].&amp;[2022]" cap="2022"/>
  </pageFields>
  <dataFields count="1">
    <dataField fld="7" subtotal="count" baseField="0" baseItem="0"/>
  </dataFields>
  <pivotHierarchies count="32">
    <pivotHierarchy multipleItemSelectionAllowed="1" dragToData="1">
      <members count="2" level="1">
        <member name="[Tab_kode].[Basis].&amp;[annet]"/>
        <member name="[Tab_kode].[Basis].&amp;[basis]"/>
      </members>
    </pivotHierarchy>
    <pivotHierarchy multipleItemSelectionAllowed="1" dragToData="1">
      <members count="2" level="1">
        <member name="[Tab_kode].[Hovedgruppe].&amp;[husdyrslag]"/>
        <member name="[Tab_kode].[Hovedgruppe].&amp;[plantekulturer]"/>
      </members>
    </pivotHierarchy>
    <pivotHierarchy multipleItemSelectionAllowed="1" dragToData="1">
      <members count="3" level="1">
        <member name="[Tab_kode].[Undergrupper].&amp;[frukt og bær]"/>
        <member name="[Tab_kode].[Undergrupper].&amp;[grønnsaker og potet]"/>
        <member name="[Tab_kode].[Undergrupper].&amp;[potet, grønt frukt og bær]"/>
      </members>
    </pivotHierarchy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ilføy1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80592-9E48-4516-9AC5-AB078D36048F}" name="Pivottabell2" cacheId="19" applyNumberFormats="0" applyBorderFormats="0" applyFontFormats="0" applyPatternFormats="0" applyAlignmentFormats="0" applyWidthHeightFormats="1" dataCaption="Verdier" updatedVersion="8" minRefreshableVersion="3" subtotalHiddenItems="1" itemPrintTitles="1" createdVersion="8" indent="0" showEmptyRow="1" outline="1" outlineData="1" multipleFieldFilters="0">
  <location ref="A8:L48" firstHeaderRow="1" firstDataRow="2" firstDataCol="1" rowPageCount="5" colPageCount="1"/>
  <pivotFields count="8">
    <pivotField axis="axisPage" allDrilled="1" subtotalTop="0" showAll="0" dataSourceSort="1" defaultSubtotal="0" defaultAttributeDrillState="1">
      <items count="1">
        <item x="0"/>
      </items>
    </pivotField>
    <pivotField axis="axisCol" allDrilled="1" subtotalTop="0" showAll="0" defaultSubtotal="0" defaultAttributeDrillState="1">
      <items count="10">
        <item x="8"/>
        <item x="4"/>
        <item x="0"/>
        <item x="1"/>
        <item x="2"/>
        <item x="3"/>
        <item x="5"/>
        <item x="6"/>
        <item x="7"/>
        <item x="9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</pivotFields>
  <rowFields count="1">
    <field x="7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5">
    <pageField fld="6" hier="0" name="[Tab_kode].[Basis].&amp;[annet]" cap="annet"/>
    <pageField fld="2" hier="5" name="[Tab_kode].[Gruppe 2].&amp;[produksjon]" cap="produksjon"/>
    <pageField fld="3" hier="1" name="[Tab_kode].[Hovedgruppe].&amp;[husdyrslag]" cap="husdyrslag"/>
    <pageField fld="0" hier="2" name="[Tab_kode].[Undergrupper].&amp;[potet, grønt frukt og bær]" cap="potet, grønt frukt og bær"/>
    <pageField fld="5" hier="10" name="[Tilføy1].[Søknadsår].&amp;[2022]" cap="2022"/>
  </pageFields>
  <dataFields count="1">
    <dataField fld="4" subtotal="count" baseField="0" baseItem="0"/>
  </dataFields>
  <pivotHierarchies count="32">
    <pivotHierarchy multipleItemSelectionAllowed="1" dragToData="1">
      <members count="2" level="1">
        <member name="[Tab_kode].[Basis].&amp;[annet]"/>
        <member name="[Tab_kode].[Basis].&amp;[basis]"/>
      </members>
    </pivotHierarchy>
    <pivotHierarchy multipleItemSelectionAllowed="1" dragToData="1">
      <members count="2" level="1">
        <member name="[Tab_kode].[Hovedgruppe].&amp;[husdyrslag]"/>
        <member name="[Tab_kode].[Hovedgruppe].&amp;[plantekulturer]"/>
      </members>
    </pivotHierarchy>
    <pivotHierarchy multipleItemSelectionAllowed="1" dragToData="1">
      <members count="1" level="1">
        <member name="[Tab_kode].[Undergrupper].&amp;[potet, grønt frukt og bær]"/>
      </members>
    </pivotHierarchy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ilføy1].[Søknadsår].&amp;[202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de]"/>
        <x15:activeTabTopLevelEntity name="[Tilføy1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98D24C-B3A0-45F8-85BA-32E5EE86DEBB}" name="Pivottabell8" cacheId="3" applyNumberFormats="0" applyBorderFormats="0" applyFontFormats="0" applyPatternFormats="0" applyAlignmentFormats="0" applyWidthHeightFormats="1" dataCaption="Verdier" updatedVersion="8" minRefreshableVersion="3" colGrandTotals="0" itemPrintTitles="1" createdVersion="8" indent="0" outline="1" outlineData="1" multipleFieldFilters="0">
  <location ref="N12:T52" firstHeaderRow="1" firstDataRow="2" firstDataCol="1"/>
  <pivotFields count="3">
    <pivotField axis="axisRow" allDrilled="1" subtotalTop="0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fld="2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ilføy1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A75133-02ED-4537-84E0-444A882AABE8}" name="Pivottabell13" cacheId="8" applyNumberFormats="0" applyBorderFormats="0" applyFontFormats="0" applyPatternFormats="0" applyAlignmentFormats="0" applyWidthHeightFormats="1" dataCaption="Verdier" tag="8b8d0ae9-36f2-4259-8b30-09f2bd8e3a33" updatedVersion="8" minRefreshableVersion="3" useAutoFormatting="1" subtotalHiddenItems="1" rowGrandTotals="0" colGrandTotals="0" itemPrintTitles="1" createdVersion="8" indent="0" showEmptyRow="1" compact="0" compactData="0" multipleFieldFilters="0">
  <location ref="L7:Q64" firstHeaderRow="1" firstDataRow="2" firstDataCol="4" rowPageCount="1" colPageCount="1"/>
  <pivotFields count="7">
    <pivotField axis="axisCol" compact="0" allDrilled="1" outline="0" subtotalTop="0" showAll="0" dataSourceSort="1" defaultSubtotal="0" defaultAttributeDrillState="1">
      <items count="2">
        <item s="1" x="0"/>
        <item s="1" x="1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11">
        <item x="8"/>
        <item x="10"/>
        <item x="0"/>
        <item x="1"/>
        <item x="2"/>
        <item x="9"/>
        <item x="4"/>
        <item x="6"/>
        <item x="3"/>
        <item x="5"/>
        <item x="7"/>
      </items>
    </pivotField>
    <pivotField dataField="1" compact="0" outline="0" subtotalTop="0" showAll="0" defaultSubtotal="0"/>
    <pivotField axis="axisRow" compact="0" allDrilled="1" outline="0" subtotalTop="0" showAll="0" defaultSubtotal="0" defaultAttributeDrillState="1">
      <items count="43">
        <item x="4"/>
        <item x="33"/>
        <item x="5"/>
        <item x="7"/>
        <item x="8"/>
        <item x="2"/>
        <item x="22"/>
        <item x="31"/>
        <item x="32"/>
        <item x="11"/>
        <item x="13"/>
        <item x="29"/>
        <item x="1"/>
        <item x="30"/>
        <item x="14"/>
        <item x="23"/>
        <item x="24"/>
        <item x="25"/>
        <item x="26"/>
        <item x="9"/>
        <item x="20"/>
        <item x="0"/>
        <item x="3"/>
        <item x="6"/>
        <item x="10"/>
        <item x="12"/>
        <item x="15"/>
        <item x="16"/>
        <item x="17"/>
        <item x="18"/>
        <item x="19"/>
        <item x="21"/>
        <item x="27"/>
        <item x="28"/>
        <item x="34"/>
        <item x="35"/>
        <item x="36"/>
        <item x="37"/>
        <item x="38"/>
        <item x="39"/>
        <item x="40"/>
        <item x="41"/>
        <item x="42"/>
      </items>
    </pivotField>
    <pivotField axis="axisRow" compact="0" allDrilled="1" outline="0" subtotalTop="0" showAll="0" defaultSubtotal="0" defaultAttributeDrillState="1">
      <items count="3">
        <item s="1" x="2"/>
        <item s="1" x="1"/>
        <item s="1" x="0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</pivotFields>
  <rowFields count="4">
    <field x="5"/>
    <field x="6"/>
    <field x="2"/>
    <field x="4"/>
  </rowFields>
  <rowItems count="56">
    <i>
      <x/>
      <x/>
      <x/>
      <x v="1"/>
    </i>
    <i r="3">
      <x v="4"/>
    </i>
    <i r="3">
      <x v="7"/>
    </i>
    <i r="3">
      <x v="8"/>
    </i>
    <i r="2">
      <x v="6"/>
      <x v="6"/>
    </i>
    <i r="3">
      <x v="20"/>
    </i>
    <i r="3">
      <x v="29"/>
    </i>
    <i r="3">
      <x v="30"/>
    </i>
    <i r="3">
      <x v="31"/>
    </i>
    <i r="2">
      <x v="7"/>
      <x v="5"/>
    </i>
    <i r="3">
      <x v="11"/>
    </i>
    <i r="2">
      <x v="8"/>
      <x v="14"/>
    </i>
    <i r="3">
      <x v="21"/>
    </i>
    <i r="3">
      <x v="22"/>
    </i>
    <i r="3">
      <x v="23"/>
    </i>
    <i r="3">
      <x v="26"/>
    </i>
    <i r="3">
      <x v="27"/>
    </i>
    <i r="3">
      <x v="28"/>
    </i>
    <i r="2">
      <x v="9"/>
      <x v="15"/>
    </i>
    <i r="3">
      <x v="16"/>
    </i>
    <i r="3">
      <x v="17"/>
    </i>
    <i r="3">
      <x v="18"/>
    </i>
    <i r="3">
      <x v="32"/>
    </i>
    <i r="3">
      <x v="33"/>
    </i>
    <i r="2">
      <x v="10"/>
      <x v="3"/>
    </i>
    <i r="3">
      <x v="13"/>
    </i>
    <i r="1">
      <x v="1"/>
      <x/>
      <x v="40"/>
    </i>
    <i r="3">
      <x v="41"/>
    </i>
    <i r="3">
      <x v="42"/>
    </i>
    <i r="2">
      <x v="1"/>
      <x v="39"/>
    </i>
    <i r="2">
      <x v="5"/>
      <x v="35"/>
    </i>
    <i r="3">
      <x v="36"/>
    </i>
    <i r="2">
      <x v="6"/>
      <x v="34"/>
    </i>
    <i r="2">
      <x v="9"/>
      <x v="37"/>
    </i>
    <i r="3">
      <x v="38"/>
    </i>
    <i>
      <x v="1"/>
      <x/>
      <x v="4"/>
      <x/>
    </i>
    <i r="3">
      <x v="9"/>
    </i>
    <i r="3">
      <x v="10"/>
    </i>
    <i r="3">
      <x v="19"/>
    </i>
    <i r="3">
      <x v="24"/>
    </i>
    <i r="3">
      <x v="25"/>
    </i>
    <i>
      <x v="2"/>
      <x/>
      <x v="2"/>
      <x/>
    </i>
    <i r="3">
      <x v="2"/>
    </i>
    <i r="3">
      <x v="3"/>
    </i>
    <i r="3">
      <x v="4"/>
    </i>
    <i r="3">
      <x v="5"/>
    </i>
    <i r="3">
      <x v="12"/>
    </i>
    <i r="3">
      <x v="21"/>
    </i>
    <i r="3">
      <x v="22"/>
    </i>
    <i r="3">
      <x v="23"/>
    </i>
    <i r="2">
      <x v="3"/>
      <x/>
    </i>
    <i r="3">
      <x v="2"/>
    </i>
    <i r="3">
      <x v="3"/>
    </i>
    <i r="3">
      <x v="4"/>
    </i>
    <i r="3">
      <x v="5"/>
    </i>
    <i r="3">
      <x v="12"/>
    </i>
  </rowItems>
  <colFields count="1">
    <field x="0"/>
  </colFields>
  <colItems count="2">
    <i>
      <x/>
    </i>
    <i>
      <x v="1"/>
    </i>
  </colItems>
  <pageFields count="1">
    <pageField fld="1" hier="7" name="[Tab_kommune].[kommune].[All]" cap="All"/>
  </pageFields>
  <dataFields count="1">
    <dataField fld="3" subtotal="count" showDataAs="difference" baseField="0" baseItem="0"/>
  </dataFields>
  <formats count="1">
    <format dxfId="173">
      <pivotArea outline="0" fieldPosition="0">
        <references count="1">
          <reference field="0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1"/>
    <rowHierarchyUsage hierarchyUsage="5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C98E57-A2D6-4EE4-A888-AC06C063635A}" name="Pivottabell3" cacheId="13" applyNumberFormats="0" applyBorderFormats="0" applyFontFormats="0" applyPatternFormats="0" applyAlignmentFormats="0" applyWidthHeightFormats="1" dataCaption="Verdier" tag="fcb9904b-972d-42cf-9b7e-6bb2fdb1f0d5" updatedVersion="8" minRefreshableVersion="3" useAutoFormatting="1" subtotalHiddenItems="1" rowGrandTotals="0" colGrandTotals="0" itemPrintTitles="1" createdVersion="8" indent="0" showEmptyRow="1" compact="0" compactData="0" multipleFieldFilters="0">
  <location ref="A7:J64" firstHeaderRow="1" firstDataRow="2" firstDataCol="4" rowPageCount="1" colPageCount="1"/>
  <pivotFields count="7">
    <pivotField axis="axisCol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11">
        <item x="8"/>
        <item x="10"/>
        <item x="0"/>
        <item x="1"/>
        <item x="2"/>
        <item x="9"/>
        <item x="4"/>
        <item x="6"/>
        <item x="3"/>
        <item x="5"/>
        <item x="7"/>
      </items>
    </pivotField>
    <pivotField dataField="1" compact="0" outline="0" subtotalTop="0" showAll="0" defaultSubtotal="0"/>
    <pivotField axis="axisRow" compact="0" allDrilled="1" outline="0" subtotalTop="0" showAll="0" defaultSubtotal="0" defaultAttributeDrillState="1">
      <items count="43">
        <item x="4"/>
        <item x="33"/>
        <item x="5"/>
        <item x="7"/>
        <item x="8"/>
        <item x="2"/>
        <item x="22"/>
        <item x="31"/>
        <item x="32"/>
        <item x="11"/>
        <item x="13"/>
        <item x="29"/>
        <item x="1"/>
        <item x="30"/>
        <item x="14"/>
        <item x="23"/>
        <item x="24"/>
        <item x="25"/>
        <item x="26"/>
        <item x="9"/>
        <item x="20"/>
        <item x="0"/>
        <item x="3"/>
        <item x="6"/>
        <item x="10"/>
        <item x="12"/>
        <item x="15"/>
        <item x="16"/>
        <item x="17"/>
        <item x="18"/>
        <item x="19"/>
        <item x="21"/>
        <item x="27"/>
        <item x="28"/>
        <item x="34"/>
        <item x="35"/>
        <item x="36"/>
        <item x="37"/>
        <item x="38"/>
        <item x="39"/>
        <item x="40"/>
        <item x="41"/>
        <item x="42"/>
      </items>
    </pivotField>
    <pivotField axis="axisRow" compact="0" allDrilled="1" outline="0" subtotalTop="0" showAll="0" defaultSubtotal="0" defaultAttributeDrillState="1">
      <items count="3">
        <item s="1" x="2"/>
        <item s="1" x="1"/>
        <item s="1" x="0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</pivotFields>
  <rowFields count="4">
    <field x="5"/>
    <field x="6"/>
    <field x="2"/>
    <field x="4"/>
  </rowFields>
  <rowItems count="56">
    <i>
      <x/>
      <x/>
      <x/>
      <x v="1"/>
    </i>
    <i r="3">
      <x v="4"/>
    </i>
    <i r="3">
      <x v="7"/>
    </i>
    <i r="3">
      <x v="8"/>
    </i>
    <i r="2">
      <x v="6"/>
      <x v="6"/>
    </i>
    <i r="3">
      <x v="20"/>
    </i>
    <i r="3">
      <x v="29"/>
    </i>
    <i r="3">
      <x v="30"/>
    </i>
    <i r="3">
      <x v="31"/>
    </i>
    <i r="2">
      <x v="7"/>
      <x v="5"/>
    </i>
    <i r="3">
      <x v="11"/>
    </i>
    <i r="2">
      <x v="8"/>
      <x v="14"/>
    </i>
    <i r="3">
      <x v="21"/>
    </i>
    <i r="3">
      <x v="22"/>
    </i>
    <i r="3">
      <x v="23"/>
    </i>
    <i r="3">
      <x v="26"/>
    </i>
    <i r="3">
      <x v="27"/>
    </i>
    <i r="3">
      <x v="28"/>
    </i>
    <i r="2">
      <x v="9"/>
      <x v="15"/>
    </i>
    <i r="3">
      <x v="16"/>
    </i>
    <i r="3">
      <x v="17"/>
    </i>
    <i r="3">
      <x v="18"/>
    </i>
    <i r="3">
      <x v="32"/>
    </i>
    <i r="3">
      <x v="33"/>
    </i>
    <i r="2">
      <x v="10"/>
      <x v="3"/>
    </i>
    <i r="3">
      <x v="13"/>
    </i>
    <i r="1">
      <x v="1"/>
      <x/>
      <x v="40"/>
    </i>
    <i r="3">
      <x v="41"/>
    </i>
    <i r="3">
      <x v="42"/>
    </i>
    <i r="2">
      <x v="1"/>
      <x v="39"/>
    </i>
    <i r="2">
      <x v="5"/>
      <x v="35"/>
    </i>
    <i r="3">
      <x v="36"/>
    </i>
    <i r="2">
      <x v="6"/>
      <x v="34"/>
    </i>
    <i r="2">
      <x v="9"/>
      <x v="37"/>
    </i>
    <i r="3">
      <x v="38"/>
    </i>
    <i>
      <x v="1"/>
      <x/>
      <x v="4"/>
      <x/>
    </i>
    <i r="3">
      <x v="9"/>
    </i>
    <i r="3">
      <x v="10"/>
    </i>
    <i r="3">
      <x v="19"/>
    </i>
    <i r="3">
      <x v="24"/>
    </i>
    <i r="3">
      <x v="25"/>
    </i>
    <i>
      <x v="2"/>
      <x/>
      <x v="2"/>
      <x/>
    </i>
    <i r="3">
      <x v="2"/>
    </i>
    <i r="3">
      <x v="3"/>
    </i>
    <i r="3">
      <x v="4"/>
    </i>
    <i r="3">
      <x v="5"/>
    </i>
    <i r="3">
      <x v="12"/>
    </i>
    <i r="3">
      <x v="21"/>
    </i>
    <i r="3">
      <x v="22"/>
    </i>
    <i r="3">
      <x v="23"/>
    </i>
    <i r="2">
      <x v="3"/>
      <x/>
    </i>
    <i r="3">
      <x v="2"/>
    </i>
    <i r="3">
      <x v="3"/>
    </i>
    <i r="3">
      <x v="4"/>
    </i>
    <i r="3">
      <x v="5"/>
    </i>
    <i r="3">
      <x v="12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1" hier="7" name="[Tab_kommune].[kommune].[All]" cap="All"/>
  </pageFields>
  <dataFields count="1">
    <dataField fld="3" subtotal="count" baseField="0" baseItem="0"/>
  </dataField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1"/>
    <rowHierarchyUsage hierarchyUsage="5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918EC7-8084-4BDF-8E63-BE6A5A8D48F9}" name="Pivottabell17" cacheId="5" applyNumberFormats="0" applyBorderFormats="0" applyFontFormats="0" applyPatternFormats="0" applyAlignmentFormats="0" applyWidthHeightFormats="1" dataCaption="Verdier" tag="fde24bfd-226a-4716-86cf-b1cbb2b3f53a" updatedVersion="8" minRefreshableVersion="3" useAutoFormatting="1" subtotalHiddenItems="1" rowGrandTotals="0" colGrandTotals="0" itemPrintTitles="1" createdVersion="8" indent="0" showEmptyRow="1" compact="0" compactData="0" multipleFieldFilters="0">
  <location ref="AR7:AW64" firstHeaderRow="1" firstDataRow="2" firstDataCol="4" rowPageCount="1" colPageCount="1"/>
  <pivotFields count="7">
    <pivotField axis="axisCol" compact="0" allDrilled="1" outline="0" subtotalTop="0" showAll="0" dataSourceSort="1" defaultSubtotal="0" defaultAttributeDrillState="1">
      <items count="2">
        <item s="1" x="0"/>
        <item s="1" x="1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11">
        <item x="8"/>
        <item x="10"/>
        <item x="0"/>
        <item x="1"/>
        <item x="2"/>
        <item x="9"/>
        <item x="4"/>
        <item x="6"/>
        <item x="3"/>
        <item x="5"/>
        <item x="7"/>
      </items>
    </pivotField>
    <pivotField axis="axisRow" compact="0" allDrilled="1" outline="0" subtotalTop="0" showAll="0" defaultSubtotal="0" defaultAttributeDrillState="1">
      <items count="43">
        <item x="4"/>
        <item x="33"/>
        <item x="5"/>
        <item x="7"/>
        <item x="8"/>
        <item x="2"/>
        <item x="22"/>
        <item x="31"/>
        <item x="32"/>
        <item x="11"/>
        <item x="13"/>
        <item x="29"/>
        <item x="1"/>
        <item x="30"/>
        <item x="14"/>
        <item x="23"/>
        <item x="24"/>
        <item x="25"/>
        <item x="26"/>
        <item x="9"/>
        <item x="20"/>
        <item x="0"/>
        <item x="3"/>
        <item x="6"/>
        <item x="10"/>
        <item x="12"/>
        <item x="15"/>
        <item x="16"/>
        <item x="17"/>
        <item x="18"/>
        <item x="19"/>
        <item x="21"/>
        <item x="27"/>
        <item x="28"/>
        <item x="34"/>
        <item x="35"/>
        <item x="36"/>
        <item x="37"/>
        <item x="38"/>
        <item x="39"/>
        <item x="40"/>
        <item x="41"/>
        <item x="42"/>
      </items>
    </pivotField>
    <pivotField axis="axisRow" compact="0" allDrilled="1" outline="0" subtotalTop="0" showAll="0" defaultSubtotal="0" defaultAttributeDrillState="1">
      <items count="3">
        <item s="1" x="2"/>
        <item s="1" x="1"/>
        <item s="1" x="0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dataField="1" compact="0" outline="0" subtotalTop="0" showAll="0" defaultSubtotal="0"/>
  </pivotFields>
  <rowFields count="4">
    <field x="4"/>
    <field x="5"/>
    <field x="2"/>
    <field x="3"/>
  </rowFields>
  <rowItems count="56">
    <i>
      <x/>
      <x/>
      <x/>
      <x v="1"/>
    </i>
    <i r="3">
      <x v="4"/>
    </i>
    <i r="3">
      <x v="7"/>
    </i>
    <i r="3">
      <x v="8"/>
    </i>
    <i r="2">
      <x v="6"/>
      <x v="6"/>
    </i>
    <i r="3">
      <x v="20"/>
    </i>
    <i r="3">
      <x v="29"/>
    </i>
    <i r="3">
      <x v="30"/>
    </i>
    <i r="3">
      <x v="31"/>
    </i>
    <i r="2">
      <x v="7"/>
      <x v="5"/>
    </i>
    <i r="3">
      <x v="11"/>
    </i>
    <i r="2">
      <x v="8"/>
      <x v="14"/>
    </i>
    <i r="3">
      <x v="21"/>
    </i>
    <i r="3">
      <x v="22"/>
    </i>
    <i r="3">
      <x v="23"/>
    </i>
    <i r="3">
      <x v="26"/>
    </i>
    <i r="3">
      <x v="27"/>
    </i>
    <i r="3">
      <x v="28"/>
    </i>
    <i r="2">
      <x v="9"/>
      <x v="15"/>
    </i>
    <i r="3">
      <x v="16"/>
    </i>
    <i r="3">
      <x v="17"/>
    </i>
    <i r="3">
      <x v="18"/>
    </i>
    <i r="3">
      <x v="32"/>
    </i>
    <i r="3">
      <x v="33"/>
    </i>
    <i r="2">
      <x v="10"/>
      <x v="3"/>
    </i>
    <i r="3">
      <x v="13"/>
    </i>
    <i r="1">
      <x v="1"/>
      <x/>
      <x v="40"/>
    </i>
    <i r="3">
      <x v="41"/>
    </i>
    <i r="3">
      <x v="42"/>
    </i>
    <i r="2">
      <x v="1"/>
      <x v="39"/>
    </i>
    <i r="2">
      <x v="5"/>
      <x v="35"/>
    </i>
    <i r="3">
      <x v="36"/>
    </i>
    <i r="2">
      <x v="6"/>
      <x v="34"/>
    </i>
    <i r="2">
      <x v="9"/>
      <x v="37"/>
    </i>
    <i r="3">
      <x v="38"/>
    </i>
    <i>
      <x v="1"/>
      <x/>
      <x v="4"/>
      <x/>
    </i>
    <i r="3">
      <x v="9"/>
    </i>
    <i r="3">
      <x v="10"/>
    </i>
    <i r="3">
      <x v="19"/>
    </i>
    <i r="3">
      <x v="24"/>
    </i>
    <i r="3">
      <x v="25"/>
    </i>
    <i>
      <x v="2"/>
      <x/>
      <x v="2"/>
      <x/>
    </i>
    <i r="3">
      <x v="2"/>
    </i>
    <i r="3">
      <x v="3"/>
    </i>
    <i r="3">
      <x v="4"/>
    </i>
    <i r="3">
      <x v="5"/>
    </i>
    <i r="3">
      <x v="12"/>
    </i>
    <i r="3">
      <x v="21"/>
    </i>
    <i r="3">
      <x v="22"/>
    </i>
    <i r="3">
      <x v="23"/>
    </i>
    <i r="2">
      <x v="3"/>
      <x/>
    </i>
    <i r="3">
      <x v="2"/>
    </i>
    <i r="3">
      <x v="3"/>
    </i>
    <i r="3">
      <x v="4"/>
    </i>
    <i r="3">
      <x v="5"/>
    </i>
    <i r="3">
      <x v="12"/>
    </i>
  </rowItems>
  <colFields count="1">
    <field x="0"/>
  </colFields>
  <colItems count="2">
    <i>
      <x/>
    </i>
    <i>
      <x v="1"/>
    </i>
  </colItems>
  <pageFields count="1">
    <pageField fld="1" hier="7" name="[Tab_kommune].[kommune].[All]" cap="All"/>
  </pageFields>
  <dataFields count="1">
    <dataField fld="6" subtotal="count" showDataAs="difference" baseField="0" baseItem="0"/>
  </dataFields>
  <formats count="1">
    <format dxfId="174">
      <pivotArea outline="0" fieldPosition="0">
        <references count="1">
          <reference field="0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1"/>
    <rowHierarchyUsage hierarchyUsage="5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6BDFA2-E72E-4948-8F26-968AD647DED8}" name="Pivottabell16" cacheId="4" applyNumberFormats="0" applyBorderFormats="0" applyFontFormats="0" applyPatternFormats="0" applyAlignmentFormats="0" applyWidthHeightFormats="1" dataCaption="Verdier" tag="d6206f47-5055-4146-a2a6-c035def3a77c" updatedVersion="8" minRefreshableVersion="3" useAutoFormatting="1" subtotalHiddenItems="1" rowGrandTotals="0" colGrandTotals="0" itemPrintTitles="1" createdVersion="8" indent="0" showEmptyRow="1" compact="0" compactData="0" multipleFieldFilters="0">
  <location ref="S7:X64" firstHeaderRow="1" firstDataRow="2" firstDataCol="4" rowPageCount="1" colPageCount="1"/>
  <pivotFields count="7">
    <pivotField axis="axisCol" compact="0" allDrilled="1" outline="0" subtotalTop="0" showAll="0" dataSourceSort="1" defaultSubtotal="0" defaultAttributeDrillState="1">
      <items count="2">
        <item s="1" x="0"/>
        <item s="1" x="1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11">
        <item x="8"/>
        <item x="10"/>
        <item x="0"/>
        <item x="1"/>
        <item x="2"/>
        <item x="9"/>
        <item x="4"/>
        <item x="6"/>
        <item x="3"/>
        <item x="5"/>
        <item x="7"/>
      </items>
    </pivotField>
    <pivotField dataField="1" compact="0" outline="0" subtotalTop="0" showAll="0" defaultSubtotal="0"/>
    <pivotField axis="axisRow" compact="0" allDrilled="1" outline="0" subtotalTop="0" showAll="0" defaultSubtotal="0" defaultAttributeDrillState="1">
      <items count="43">
        <item x="4"/>
        <item x="33"/>
        <item x="5"/>
        <item x="7"/>
        <item x="8"/>
        <item x="2"/>
        <item x="22"/>
        <item x="31"/>
        <item x="32"/>
        <item x="11"/>
        <item x="13"/>
        <item x="29"/>
        <item x="1"/>
        <item x="30"/>
        <item x="14"/>
        <item x="23"/>
        <item x="24"/>
        <item x="25"/>
        <item x="26"/>
        <item x="9"/>
        <item x="20"/>
        <item x="0"/>
        <item x="3"/>
        <item x="6"/>
        <item x="10"/>
        <item x="12"/>
        <item x="15"/>
        <item x="16"/>
        <item x="17"/>
        <item x="18"/>
        <item x="19"/>
        <item x="21"/>
        <item x="27"/>
        <item x="28"/>
        <item x="34"/>
        <item x="35"/>
        <item x="36"/>
        <item x="37"/>
        <item x="38"/>
        <item x="39"/>
        <item x="40"/>
        <item x="41"/>
        <item x="42"/>
      </items>
    </pivotField>
    <pivotField axis="axisRow" compact="0" allDrilled="1" outline="0" subtotalTop="0" showAll="0" defaultSubtotal="0" defaultAttributeDrillState="1">
      <items count="3">
        <item s="1" x="2"/>
        <item s="1" x="1"/>
        <item s="1" x="0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</pivotFields>
  <rowFields count="4">
    <field x="5"/>
    <field x="6"/>
    <field x="2"/>
    <field x="4"/>
  </rowFields>
  <rowItems count="56">
    <i>
      <x/>
      <x/>
      <x/>
      <x v="1"/>
    </i>
    <i r="3">
      <x v="4"/>
    </i>
    <i r="3">
      <x v="7"/>
    </i>
    <i r="3">
      <x v="8"/>
    </i>
    <i r="2">
      <x v="6"/>
      <x v="6"/>
    </i>
    <i r="3">
      <x v="20"/>
    </i>
    <i r="3">
      <x v="29"/>
    </i>
    <i r="3">
      <x v="30"/>
    </i>
    <i r="3">
      <x v="31"/>
    </i>
    <i r="2">
      <x v="7"/>
      <x v="5"/>
    </i>
    <i r="3">
      <x v="11"/>
    </i>
    <i r="2">
      <x v="8"/>
      <x v="14"/>
    </i>
    <i r="3">
      <x v="21"/>
    </i>
    <i r="3">
      <x v="22"/>
    </i>
    <i r="3">
      <x v="23"/>
    </i>
    <i r="3">
      <x v="26"/>
    </i>
    <i r="3">
      <x v="27"/>
    </i>
    <i r="3">
      <x v="28"/>
    </i>
    <i r="2">
      <x v="9"/>
      <x v="15"/>
    </i>
    <i r="3">
      <x v="16"/>
    </i>
    <i r="3">
      <x v="17"/>
    </i>
    <i r="3">
      <x v="18"/>
    </i>
    <i r="3">
      <x v="32"/>
    </i>
    <i r="3">
      <x v="33"/>
    </i>
    <i r="2">
      <x v="10"/>
      <x v="3"/>
    </i>
    <i r="3">
      <x v="13"/>
    </i>
    <i r="1">
      <x v="1"/>
      <x/>
      <x v="40"/>
    </i>
    <i r="3">
      <x v="41"/>
    </i>
    <i r="3">
      <x v="42"/>
    </i>
    <i r="2">
      <x v="1"/>
      <x v="39"/>
    </i>
    <i r="2">
      <x v="5"/>
      <x v="35"/>
    </i>
    <i r="3">
      <x v="36"/>
    </i>
    <i r="2">
      <x v="6"/>
      <x v="34"/>
    </i>
    <i r="2">
      <x v="9"/>
      <x v="37"/>
    </i>
    <i r="3">
      <x v="38"/>
    </i>
    <i>
      <x v="1"/>
      <x/>
      <x v="4"/>
      <x/>
    </i>
    <i r="3">
      <x v="9"/>
    </i>
    <i r="3">
      <x v="10"/>
    </i>
    <i r="3">
      <x v="19"/>
    </i>
    <i r="3">
      <x v="24"/>
    </i>
    <i r="3">
      <x v="25"/>
    </i>
    <i>
      <x v="2"/>
      <x/>
      <x v="2"/>
      <x/>
    </i>
    <i r="3">
      <x v="2"/>
    </i>
    <i r="3">
      <x v="3"/>
    </i>
    <i r="3">
      <x v="4"/>
    </i>
    <i r="3">
      <x v="5"/>
    </i>
    <i r="3">
      <x v="12"/>
    </i>
    <i r="3">
      <x v="21"/>
    </i>
    <i r="3">
      <x v="22"/>
    </i>
    <i r="3">
      <x v="23"/>
    </i>
    <i r="2">
      <x v="3"/>
      <x/>
    </i>
    <i r="3">
      <x v="2"/>
    </i>
    <i r="3">
      <x v="3"/>
    </i>
    <i r="3">
      <x v="4"/>
    </i>
    <i r="3">
      <x v="5"/>
    </i>
    <i r="3">
      <x v="12"/>
    </i>
  </rowItems>
  <colFields count="1">
    <field x="0"/>
  </colFields>
  <colItems count="2">
    <i>
      <x/>
    </i>
    <i>
      <x v="1"/>
    </i>
  </colItems>
  <pageFields count="1">
    <pageField fld="1" hier="7" name="[Tab_kommune].[kommune].[All]" cap="All"/>
  </pageFields>
  <dataFields count="1">
    <dataField fld="3" subtotal="count" showDataAs="difference" baseField="0" baseItem="0"/>
  </dataFields>
  <formats count="1">
    <format dxfId="175">
      <pivotArea outline="0" fieldPosition="0">
        <references count="1">
          <reference field="0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1"/>
    <rowHierarchyUsage hierarchyUsage="5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BF314C-531B-48AE-BC10-CE22C0988518}" name="Pivottabell15" cacheId="6" applyNumberFormats="0" applyBorderFormats="0" applyFontFormats="0" applyPatternFormats="0" applyAlignmentFormats="0" applyWidthHeightFormats="1" dataCaption="Verdier" tag="4a178fbd-19f7-40db-b7d6-fe627396a133" updatedVersion="8" minRefreshableVersion="3" useAutoFormatting="1" subtotalHiddenItems="1" rowGrandTotals="0" colGrandTotals="0" itemPrintTitles="1" createdVersion="8" indent="0" showEmptyRow="1" compact="0" compactData="0" multipleFieldFilters="0">
  <location ref="AK7:AP64" firstHeaderRow="1" firstDataRow="2" firstDataCol="4" rowPageCount="1" colPageCount="1"/>
  <pivotFields count="7">
    <pivotField axis="axisCol" compact="0" allDrilled="1" outline="0" subtotalTop="0" showAll="0" dataSourceSort="1" defaultSubtotal="0" defaultAttributeDrillState="1">
      <items count="2">
        <item s="1" x="0"/>
        <item s="1" x="1"/>
      </items>
    </pivotField>
    <pivotField axis="axisPage" compact="0" allDrilled="1" outline="0" subtotalTop="0" showAll="0" dataSourceSort="1" defaultSubtotal="0" defaultAttributeDrillState="1"/>
    <pivotField axis="axisRow" compact="0" allDrilled="1" outline="0" subtotalTop="0" showAll="0" defaultSubtotal="0" defaultAttributeDrillState="1">
      <items count="11">
        <item x="8"/>
        <item x="10"/>
        <item x="0"/>
        <item x="1"/>
        <item x="2"/>
        <item x="9"/>
        <item x="4"/>
        <item x="6"/>
        <item x="3"/>
        <item x="5"/>
        <item x="7"/>
      </items>
    </pivotField>
    <pivotField axis="axisRow" compact="0" allDrilled="1" outline="0" subtotalTop="0" showAll="0" defaultSubtotal="0" defaultAttributeDrillState="1">
      <items count="43">
        <item x="4"/>
        <item x="33"/>
        <item x="5"/>
        <item x="7"/>
        <item x="8"/>
        <item x="2"/>
        <item x="22"/>
        <item x="31"/>
        <item x="32"/>
        <item x="11"/>
        <item x="13"/>
        <item x="29"/>
        <item x="1"/>
        <item x="30"/>
        <item x="14"/>
        <item x="23"/>
        <item x="24"/>
        <item x="25"/>
        <item x="26"/>
        <item x="9"/>
        <item x="20"/>
        <item x="0"/>
        <item x="3"/>
        <item x="6"/>
        <item x="10"/>
        <item x="12"/>
        <item x="15"/>
        <item x="16"/>
        <item x="17"/>
        <item x="18"/>
        <item x="19"/>
        <item x="21"/>
        <item x="27"/>
        <item x="28"/>
        <item x="34"/>
        <item x="35"/>
        <item x="36"/>
        <item x="37"/>
        <item x="38"/>
        <item x="39"/>
        <item x="40"/>
        <item x="41"/>
        <item x="42"/>
      </items>
    </pivotField>
    <pivotField axis="axisRow" compact="0" allDrilled="1" outline="0" subtotalTop="0" showAll="0" defaultSubtotal="0" defaultAttributeDrillState="1">
      <items count="3">
        <item s="1" x="2"/>
        <item s="1" x="1"/>
        <item s="1" x="0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dataField="1" compact="0" outline="0" subtotalTop="0" showAll="0" defaultSubtotal="0"/>
  </pivotFields>
  <rowFields count="4">
    <field x="4"/>
    <field x="5"/>
    <field x="2"/>
    <field x="3"/>
  </rowFields>
  <rowItems count="56">
    <i>
      <x/>
      <x/>
      <x/>
      <x v="1"/>
    </i>
    <i r="3">
      <x v="4"/>
    </i>
    <i r="3">
      <x v="7"/>
    </i>
    <i r="3">
      <x v="8"/>
    </i>
    <i r="2">
      <x v="6"/>
      <x v="6"/>
    </i>
    <i r="3">
      <x v="20"/>
    </i>
    <i r="3">
      <x v="29"/>
    </i>
    <i r="3">
      <x v="30"/>
    </i>
    <i r="3">
      <x v="31"/>
    </i>
    <i r="2">
      <x v="7"/>
      <x v="5"/>
    </i>
    <i r="3">
      <x v="11"/>
    </i>
    <i r="2">
      <x v="8"/>
      <x v="14"/>
    </i>
    <i r="3">
      <x v="21"/>
    </i>
    <i r="3">
      <x v="22"/>
    </i>
    <i r="3">
      <x v="23"/>
    </i>
    <i r="3">
      <x v="26"/>
    </i>
    <i r="3">
      <x v="27"/>
    </i>
    <i r="3">
      <x v="28"/>
    </i>
    <i r="2">
      <x v="9"/>
      <x v="15"/>
    </i>
    <i r="3">
      <x v="16"/>
    </i>
    <i r="3">
      <x v="17"/>
    </i>
    <i r="3">
      <x v="18"/>
    </i>
    <i r="3">
      <x v="32"/>
    </i>
    <i r="3">
      <x v="33"/>
    </i>
    <i r="2">
      <x v="10"/>
      <x v="3"/>
    </i>
    <i r="3">
      <x v="13"/>
    </i>
    <i r="1">
      <x v="1"/>
      <x/>
      <x v="40"/>
    </i>
    <i r="3">
      <x v="41"/>
    </i>
    <i r="3">
      <x v="42"/>
    </i>
    <i r="2">
      <x v="1"/>
      <x v="39"/>
    </i>
    <i r="2">
      <x v="5"/>
      <x v="35"/>
    </i>
    <i r="3">
      <x v="36"/>
    </i>
    <i r="2">
      <x v="6"/>
      <x v="34"/>
    </i>
    <i r="2">
      <x v="9"/>
      <x v="37"/>
    </i>
    <i r="3">
      <x v="38"/>
    </i>
    <i>
      <x v="1"/>
      <x/>
      <x v="4"/>
      <x/>
    </i>
    <i r="3">
      <x v="9"/>
    </i>
    <i r="3">
      <x v="10"/>
    </i>
    <i r="3">
      <x v="19"/>
    </i>
    <i r="3">
      <x v="24"/>
    </i>
    <i r="3">
      <x v="25"/>
    </i>
    <i>
      <x v="2"/>
      <x/>
      <x v="2"/>
      <x/>
    </i>
    <i r="3">
      <x v="2"/>
    </i>
    <i r="3">
      <x v="3"/>
    </i>
    <i r="3">
      <x v="4"/>
    </i>
    <i r="3">
      <x v="5"/>
    </i>
    <i r="3">
      <x v="12"/>
    </i>
    <i r="3">
      <x v="21"/>
    </i>
    <i r="3">
      <x v="22"/>
    </i>
    <i r="3">
      <x v="23"/>
    </i>
    <i r="2">
      <x v="3"/>
      <x/>
    </i>
    <i r="3">
      <x v="2"/>
    </i>
    <i r="3">
      <x v="3"/>
    </i>
    <i r="3">
      <x v="4"/>
    </i>
    <i r="3">
      <x v="5"/>
    </i>
    <i r="3">
      <x v="12"/>
    </i>
  </rowItems>
  <colFields count="1">
    <field x="0"/>
  </colFields>
  <colItems count="2">
    <i>
      <x/>
    </i>
    <i>
      <x v="1"/>
    </i>
  </colItems>
  <pageFields count="1">
    <pageField fld="1" hier="7" name="[Tab_kommune].[kommune].[All]" cap="All"/>
  </pageFields>
  <dataFields count="1">
    <dataField fld="6" subtotal="count" showDataAs="difference" baseField="0" baseItem="0"/>
  </dataFields>
  <formats count="1">
    <format dxfId="176">
      <pivotArea outline="0" fieldPosition="0">
        <references count="1">
          <reference field="0" count="1" selected="0">
            <x v="1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4">
    <rowHierarchyUsage hierarchyUsage="1"/>
    <rowHierarchyUsage hierarchyUsage="5"/>
    <rowHierarchyUsage hierarchyUsage="2"/>
    <rowHierarchyUsage hierarchyUsage="3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lføy1]"/>
        <x15:activeTabTopLevelEntity name="[Tab_kommune]"/>
        <x15:activeTabTopLevelEntity name="[Tab_kod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11" xr10:uid="{FE6187DC-4FC4-4E35-BA69-F76897E1E65A}" sourceName="[Tab_kommune].[kommune]">
  <pivotTables>
    <pivotTable tabId="16" name="Pivottabell16"/>
    <pivotTable tabId="16" name="Pivottabell17"/>
    <pivotTable tabId="16" name="Pivottabell15"/>
    <pivotTable tabId="16" name="Pivottabell14"/>
    <pivotTable tabId="16" name="Pivottabell13"/>
    <pivotTable tabId="17" name="Pivottabell12"/>
    <pivotTable tabId="17" name="Pivottabell11"/>
    <pivotTable tabId="17" name="Pivottabell9"/>
    <pivotTable tabId="17" name="Pivottabell10"/>
    <pivotTable tabId="16" name="Pivottabell3"/>
  </pivotTables>
  <data>
    <olap pivotCacheId="1952973666">
      <levels count="2">
        <level uniqueName="[Tab_kommune].[kommune].[(All)]" sourceCaption="(All)" count="0"/>
        <level uniqueName="[Tab_kommune].[kommune].[kommune]" sourceCaption="kommune" count="38">
          <ranges>
            <range startItem="0">
              <i n="[Tab_kommune].[kommune].&amp;[Flatanger]" c="Flatanger"/>
              <i n="[Tab_kommune].[kommune].&amp;[Frosta]" c="Frosta"/>
              <i n="[Tab_kommune].[kommune].&amp;[Frøya]" c="Frøya"/>
              <i n="[Tab_kommune].[kommune].&amp;[Grong]" c="Grong"/>
              <i n="[Tab_kommune].[kommune].&amp;[Heim]" c="Heim"/>
              <i n="[Tab_kommune].[kommune].&amp;[Hitra]" c="Hitra"/>
              <i n="[Tab_kommune].[kommune].&amp;[Holtålen]" c="Holtålen"/>
              <i n="[Tab_kommune].[kommune].&amp;[Høylandet]" c="Høylandet"/>
              <i n="[Tab_kommune].[kommune].&amp;[Inderøy]" c="Inderøy"/>
              <i n="[Tab_kommune].[kommune].&amp;[Indre Fosen]" c="Indre Fosen"/>
              <i n="[Tab_kommune].[kommune].&amp;[Leka]" c="Leka"/>
              <i n="[Tab_kommune].[kommune].&amp;[Levanger]" c="Levanger"/>
              <i n="[Tab_kommune].[kommune].&amp;[Lierne]" c="Lierne"/>
              <i n="[Tab_kommune].[kommune].&amp;[Malvik]" c="Malvik"/>
              <i n="[Tab_kommune].[kommune].&amp;[Melhus]" c="Melhus"/>
              <i n="[Tab_kommune].[kommune].&amp;[Meråker]" c="Meråker"/>
              <i n="[Tab_kommune].[kommune].&amp;[Midtre Gauldal]" c="Midtre Gauldal"/>
              <i n="[Tab_kommune].[kommune].&amp;[Namsos]" c="Namsos"/>
              <i n="[Tab_kommune].[kommune].&amp;[Namsskogan]" c="Namsskogan"/>
              <i n="[Tab_kommune].[kommune].&amp;[Nærøysund]" c="Nærøysund"/>
              <i n="[Tab_kommune].[kommune].&amp;[Oppdal]" c="Oppdal"/>
              <i n="[Tab_kommune].[kommune].&amp;[Orkland]" c="Orkland"/>
              <i n="[Tab_kommune].[kommune].&amp;[Osen]" c="Osen"/>
              <i n="[Tab_kommune].[kommune].&amp;[Overhalla]" c="Overhalla"/>
              <i n="[Tab_kommune].[kommune].&amp;[Rennebu]" c="Rennebu"/>
              <i n="[Tab_kommune].[kommune].&amp;[Rindal]" c="Rindal"/>
              <i n="[Tab_kommune].[kommune].&amp;[Røros]" c="Røros"/>
              <i n="[Tab_kommune].[kommune].&amp;[Røyrvik]" c="Røyrvik"/>
              <i n="[Tab_kommune].[kommune].&amp;[Selbu]" c="Selbu"/>
              <i n="[Tab_kommune].[kommune].&amp;[Skaun]" c="Skaun"/>
              <i n="[Tab_kommune].[kommune].&amp;[Snåsa]" c="Snåsa"/>
              <i n="[Tab_kommune].[kommune].&amp;[Steinkjer]" c="Steinkjer"/>
              <i n="[Tab_kommune].[kommune].&amp;[Stjørdal]" c="Stjørdal"/>
              <i n="[Tab_kommune].[kommune].&amp;[Trondheim]" c="Trondheim"/>
              <i n="[Tab_kommune].[kommune].&amp;[Tydal]" c="Tydal"/>
              <i n="[Tab_kommune].[kommune].&amp;[Verdal]" c="Verdal"/>
              <i n="[Tab_kommune].[kommune].&amp;[Ørland]" c="Ørland"/>
              <i n="[Tab_kommune].[kommune].&amp;[Åfjord]" c="Åfjord"/>
            </range>
          </ranges>
        </level>
      </levels>
      <selections count="1">
        <selection n="[Tab_kommune].[kommune].[All]"/>
      </selections>
    </olap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esentasjon4" xr10:uid="{5F33B10F-52F3-4D6E-A539-68A9309E985E}" sourceName="[Tab_kode].[presentasjon]">
  <pivotTables>
    <pivotTable tabId="30" name="Pivottabell1"/>
    <pivotTable tabId="30" name="Pivottabell2"/>
    <pivotTable tabId="30" name="Pivottabell9"/>
    <pivotTable tabId="30" name="Pivottabell8"/>
  </pivotTables>
  <data>
    <olap pivotCacheId="2008436043">
      <levels count="2">
        <level uniqueName="[Tab_kode].[presentasjon].[(All)]" sourceCaption="(All)" count="0"/>
        <level uniqueName="[Tab_kode].[presentasjon].[presentasjon]" sourceCaption="presentasjon" count="87">
          <ranges>
            <range startItem="0">
              <i n="[Tab_kode].[presentasjon].&amp;[ammekyr]" c="ammekyr"/>
              <i n="[Tab_kode].[presentasjon].&amp;[ammekyr 50 % kjøttfe]" c="ammekyr 50 % kjøttfe"/>
              <i n="[Tab_kode].[presentasjon].&amp;[avlspurker]" c="avlspurker"/>
              <i n="[Tab_kode].[presentasjon].&amp;[hester]" c="hester"/>
              <i n="[Tab_kode].[presentasjon].&amp;[melkekyr]" c="melkekyr"/>
              <i n="[Tab_kode].[presentasjon].&amp;[råner]" c="råner"/>
              <i n="[Tab_kode].[presentasjon].&amp;[sauer]" c="sauer"/>
              <i n="[Tab_kode].[presentasjon].&amp;[slaktegris]" c="slaktegris"/>
              <i n="[Tab_kode].[presentasjon].&amp;[smågriser]" c="smågriser"/>
              <i n="[Tab_kode].[presentasjon].&amp;[ungpurker]" c="ungpurker"/>
              <i n="[Tab_kode].[presentasjon].&amp;[ungråner]" c="ungråner"/>
              <i n="[Tab_kode].[presentasjon].&amp;[verpehøner]" c="verpehøner"/>
              <i n="[Tab_kode].[presentasjon].&amp;[øvrig storfe]" c="øvrig storfe"/>
              <i n="[Tab_kode].[presentasjon].&amp;[alpakka]" c="alpakka" nd="1"/>
              <i n="[Tab_kode].[presentasjon].&amp;[ammegeiter]" c="ammegeiter" nd="1"/>
              <i n="[Tab_kode].[presentasjon].&amp;[andre bærarter]" c="andre bærarter" nd="1"/>
              <i n="[Tab_kode].[presentasjon].&amp;[andre fruktarter]" c="andre fruktarter" nd="1"/>
              <i n="[Tab_kode].[presentasjon].&amp;[andre grovfôrvekster]" c="andre grovfôrvekster" nd="1"/>
              <i n="[Tab_kode].[presentasjon].&amp;[annet korn]" c="annet korn" nd="1"/>
              <i n="[Tab_kode].[presentasjon].&amp;[areal ikke prod.tilsk]" c="areal ikke prod.tilsk" nd="1"/>
              <i n="[Tab_kode].[presentasjon].&amp;[beite ikke drift]" c="beite ikke drift" nd="1"/>
              <i n="[Tab_kode].[presentasjon].&amp;[belgvekster konserv]" c="belgvekster konserv" nd="1"/>
              <i n="[Tab_kode].[presentasjon].&amp;[belgvekster til modning]" c="belgvekster til modning" nd="1"/>
              <i n="[Tab_kode].[presentasjon].&amp;[bifolk]" c="bifolk" nd="1"/>
              <i n="[Tab_kode].[presentasjon].&amp;[blomster friland]" c="blomster friland" nd="1"/>
              <i n="[Tab_kode].[presentasjon].&amp;[brakkareal]" c="brakkareal" nd="1"/>
              <i n="[Tab_kode].[presentasjon].&amp;[bygg]" c="bygg" nd="1"/>
              <i n="[Tab_kode].[presentasjon].&amp;[epler]" c="epler" nd="1"/>
              <i n="[Tab_kode].[presentasjon].&amp;[esel]" c="esel" nd="1"/>
              <i n="[Tab_kode].[presentasjon].&amp;[fulldyrka eng]" c="fulldyrka eng" nd="1"/>
              <i n="[Tab_kode].[presentasjon].&amp;[fulldyrka ikke drift]" c="fulldyrka ikke drift" nd="1"/>
              <i n="[Tab_kode].[presentasjon].&amp;[geiter]" c="geiter" nd="1"/>
              <i n="[Tab_kode].[presentasjon].&amp;[geiter og kje]" c="geiter og kje" nd="1"/>
              <i n="[Tab_kode].[presentasjon].&amp;[grønngjødsling]" c="grønngjødsling" nd="1"/>
              <i n="[Tab_kode].[presentasjon].&amp;[grønnsaker]" c="grønnsaker" nd="1"/>
              <i n="[Tab_kode].[presentasjon].&amp;[havre]" c="havre" nd="1"/>
              <i n="[Tab_kode].[presentasjon].&amp;[hest i pensjon]" c="hest i pensjon" nd="1"/>
              <i n="[Tab_kode].[presentasjon].&amp;[hjort]" c="hjort" nd="1"/>
              <i n="[Tab_kode].[presentasjon].&amp;[høsthvete]" c="høsthvete" nd="1"/>
              <i n="[Tab_kode].[presentasjon].&amp;[høy]" c="høy" nd="1"/>
              <i n="[Tab_kode].[presentasjon].&amp;[høyensilasje]" c="høyensilasje" nd="1"/>
              <i n="[Tab_kode].[presentasjon].&amp;[innmarksbeite]" c="innmarksbeite" nd="1"/>
              <i n="[Tab_kode].[presentasjon].&amp;[jordbær]" c="jordbær" nd="1"/>
              <i n="[Tab_kode].[presentasjon].&amp;[kalkun, and, gås for avl]" c="kalkun, and, gås for avl" nd="1"/>
              <i n="[Tab_kode].[presentasjon].&amp;[kalkun, and, gås for slakt]" c="kalkun, and, gås for slakt" nd="1"/>
              <i n="[Tab_kode].[presentasjon].&amp;[kaniner]" c="kaniner" nd="1"/>
              <i n="[Tab_kode].[presentasjon].&amp;[korn til krossing]" c="korn til krossing" nd="1"/>
              <i n="[Tab_kode].[presentasjon].&amp;[kyr]" c="kyr" nd="1"/>
              <i n="[Tab_kode].[presentasjon].&amp;[lam]" c="lam" nd="1"/>
              <i n="[Tab_kode].[presentasjon].&amp;[lama]" c="lama" nd="1"/>
              <i n="[Tab_kode].[presentasjon].&amp;[livkyllinger]" c="livkyllinger" nd="1"/>
              <i n="[Tab_kode].[presentasjon].&amp;[moreller og kirsebær]" c="moreller og kirsebær" nd="1"/>
              <i n="[Tab_kode].[presentasjon].&amp;[okser]" c="okser" nd="1"/>
              <i n="[Tab_kode].[presentasjon].&amp;[oljevekster]" c="oljevekster" nd="1"/>
              <i n="[Tab_kode].[presentasjon].&amp;[overflatedyrka eng]" c="overflatedyrka eng" nd="1"/>
              <i n="[Tab_kode].[presentasjon].&amp;[plommer]" c="plommer" nd="1"/>
              <i n="[Tab_kode].[presentasjon].&amp;[poteter]" c="poteter" nd="1"/>
              <i n="[Tab_kode].[presentasjon].&amp;[pærer]" c="pærer" nd="1"/>
              <i n="[Tab_kode].[presentasjon].&amp;[rug og rughvete]" c="rug og rughvete" nd="1"/>
              <i n="[Tab_kode].[presentasjon].&amp;[slaktekyllinger]" c="slaktekyllinger" nd="1"/>
              <i n="[Tab_kode].[presentasjon].&amp;[surfôr]" c="surfôr" nd="1"/>
              <i n="[Tab_kode].[presentasjon].&amp;[søyer]" c="søyer" nd="1"/>
              <i n="[Tab_kode].[presentasjon].&amp;[såfrø]" c="såfrø" nd="1"/>
              <i n="[Tab_kode].[presentasjon].&amp;[unghester]" c="unghester" nd="1"/>
              <i n="[Tab_kode].[presentasjon].&amp;[unghjort]" c="unghjort" nd="1"/>
              <i n="[Tab_kode].[presentasjon].&amp;[værer]" c="værer" nd="1"/>
              <i n="[Tab_kode].[presentasjon].&amp;[vårhvete]" c="vårhvete" nd="1"/>
              <i n="[Tab_kode].[presentasjon].&amp;[øko. ammegeiter]" c="øko. ammegeiter" nd="1"/>
              <i n="[Tab_kode].[presentasjon].&amp;[øko. ammekyr]" c="øko. ammekyr" nd="1"/>
              <i n="[Tab_kode].[presentasjon].&amp;[øko. ann areal 1. år karens]" c="øko. ann areal 1. år karens" nd="1"/>
              <i n="[Tab_kode].[presentasjon].&amp;[øko. avlsgriser]" c="øko. avlsgriser" nd="1"/>
              <i n="[Tab_kode].[presentasjon].&amp;[øko. brakkareal]" c="øko. brakkareal" nd="1"/>
              <i n="[Tab_kode].[presentasjon].&amp;[øko. frukt og bær]" c="øko. frukt og bær" nd="1"/>
              <i n="[Tab_kode].[presentasjon].&amp;[øko. grovfôr 1. år kar.]" c="øko. grovfôr 1. år kar." nd="1"/>
              <i n="[Tab_kode].[presentasjon].&amp;[øko. grovfôrareal]" c="øko. grovfôrareal" nd="1"/>
              <i n="[Tab_kode].[presentasjon].&amp;[øko. grønngjødsling]" c="øko. grønngjødsling" nd="1"/>
              <i n="[Tab_kode].[presentasjon].&amp;[øko. grønnsaker]" c="øko. grønnsaker" nd="1"/>
              <i n="[Tab_kode].[presentasjon].&amp;[øko. innm.,beite 1. år kar.]" c="øko. innm.,beite 1. år kar." nd="1"/>
              <i n="[Tab_kode].[presentasjon].&amp;[øko. korn]" c="øko. korn" nd="1"/>
              <i n="[Tab_kode].[presentasjon].&amp;[øko. melkegeiter]" c="øko. melkegeiter" nd="1"/>
              <i n="[Tab_kode].[presentasjon].&amp;[øko. melkekyr]" c="øko. melkekyr" nd="1"/>
              <i n="[Tab_kode].[presentasjon].&amp;[øko. poteter]" c="øko. poteter" nd="1"/>
              <i n="[Tab_kode].[presentasjon].&amp;[øko. sauer]" c="øko. sauer" nd="1"/>
              <i n="[Tab_kode].[presentasjon].&amp;[øko. slaktegriser]" c="øko. slaktegriser" nd="1"/>
              <i n="[Tab_kode].[presentasjon].&amp;[øko. verpehøner]" c="øko. verpehøner" nd="1"/>
              <i n="[Tab_kode].[presentasjon].&amp;[øko. øvrig storfe]" c="øko. øvrig storfe" nd="1"/>
              <i n="[Tab_kode].[presentasjon].&amp;[øko.innmarksbeite]" c="øko.innmarksbeite" nd="1"/>
            </range>
          </ranges>
        </level>
      </levels>
      <selections count="1">
        <selection n="[Tab_kode].[presentasjon].&amp;[ungpurker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presentasjon].[presentasjon]" count="74"/>
      </x15:slicerCacheHideItemsWithNoData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alle_plante__dyreslag" xr10:uid="{AA30034F-70C9-4E53-816F-AD71A24DB7E0}" sourceName="[Tab_kode].[alle plante-/dyreslag]">
  <pivotTables>
    <pivotTable tabId="31" name="Pivottabell6"/>
    <pivotTable tabId="31" name="Pivottabell7"/>
    <pivotTable tabId="31" name="Pivottabell4"/>
    <pivotTable tabId="31" name="Pivottabell5"/>
  </pivotTables>
  <data>
    <olap pivotCacheId="828675332">
      <levels count="2">
        <level uniqueName="[Tab_kode].[alle plante-/dyreslag].[(All)]" sourceCaption="(All)" count="0"/>
        <level uniqueName="[Tab_kode].[alle plante-/dyreslag].[alle plante-/dyreslag]" sourceCaption="alle plante-/dyreslag" count="76">
          <ranges>
            <range startItem="0">
              <i n="[Tab_kode].[alle plante-/dyreslag].&amp;[ammegeiter]" c="ammegeiter"/>
              <i n="[Tab_kode].[alle plante-/dyreslag].&amp;[ammekyr]" c="ammekyr"/>
              <i n="[Tab_kode].[alle plante-/dyreslag].&amp;[annet 1. års karens]" c="annet 1. års karens"/>
              <i n="[Tab_kode].[alle plante-/dyreslag].&amp;[avlsgriser]" c="avlsgriser"/>
              <i n="[Tab_kode].[alle plante-/dyreslag].&amp;[brakkareal]" c="brakkareal"/>
              <i n="[Tab_kode].[alle plante-/dyreslag].&amp;[frukt og bær]" c="frukt og bær"/>
              <i n="[Tab_kode].[alle plante-/dyreslag].&amp;[grovfôrareal]" c="grovfôrareal"/>
              <i n="[Tab_kode].[alle plante-/dyreslag].&amp;[grovfôrareal 1. års karens]" c="grovfôrareal 1. års karens"/>
              <i n="[Tab_kode].[alle plante-/dyreslag].&amp;[grønngjødsling]" c="grønngjødsling"/>
              <i n="[Tab_kode].[alle plante-/dyreslag].&amp;[grønnsaker]" c="grønnsaker"/>
              <i n="[Tab_kode].[alle plante-/dyreslag].&amp;[innmarksbeite]" c="innmarksbeite"/>
              <i n="[Tab_kode].[alle plante-/dyreslag].&amp;[innmarksbeite 1. års karens]" c="innmarksbeite 1. års karens"/>
              <i n="[Tab_kode].[alle plante-/dyreslag].&amp;[korn]" c="korn"/>
              <i n="[Tab_kode].[alle plante-/dyreslag].&amp;[melkegeiter]" c="melkegeiter"/>
              <i n="[Tab_kode].[alle plante-/dyreslag].&amp;[melkekyr]" c="melkekyr"/>
              <i n="[Tab_kode].[alle plante-/dyreslag].&amp;[poteter]" c="poteter"/>
              <i n="[Tab_kode].[alle plante-/dyreslag].&amp;[sauer]" c="sauer"/>
              <i n="[Tab_kode].[alle plante-/dyreslag].&amp;[verpehøner]" c="verpehøner"/>
              <i n="[Tab_kode].[alle plante-/dyreslag].&amp;[øvrig storfe]" c="øvrig storfe"/>
              <i n="[Tab_kode].[alle plante-/dyreslag].&amp;[alpakka]" c="alpakka" nd="1"/>
              <i n="[Tab_kode].[alle plante-/dyreslag].&amp;[ammekyr 50 % kjøttfe]" c="ammekyr 50 % kjøttfe" nd="1"/>
              <i n="[Tab_kode].[alle plante-/dyreslag].&amp;[andre bærarter]" c="andre bærarter" nd="1"/>
              <i n="[Tab_kode].[alle plante-/dyreslag].&amp;[andre fruktarter]" c="andre fruktarter" nd="1"/>
              <i n="[Tab_kode].[alle plante-/dyreslag].&amp;[andre grovfôrvekster]" c="andre grovfôrvekster" nd="1"/>
              <i n="[Tab_kode].[alle plante-/dyreslag].&amp;[annen geit]" c="annen geit" nd="1"/>
              <i n="[Tab_kode].[alle plante-/dyreslag].&amp;[annet korn]" c="annet korn" nd="1"/>
              <i n="[Tab_kode].[alle plante-/dyreslag].&amp;[areal ikke prod.tilsk]" c="areal ikke prod.tilsk" nd="1"/>
              <i n="[Tab_kode].[alle plante-/dyreslag].&amp;[avlspurker]" c="avlspurker" nd="1"/>
              <i n="[Tab_kode].[alle plante-/dyreslag].&amp;[beite ikke drift]" c="beite ikke drift" nd="1"/>
              <i n="[Tab_kode].[alle plante-/dyreslag].&amp;[belgvekster konserv]" c="belgvekster konserv" nd="1"/>
              <i n="[Tab_kode].[alle plante-/dyreslag].&amp;[belgvekster til modning]" c="belgvekster til modning" nd="1"/>
              <i n="[Tab_kode].[alle plante-/dyreslag].&amp;[bifolk]" c="bifolk" nd="1"/>
              <i n="[Tab_kode].[alle plante-/dyreslag].&amp;[blomster friland]" c="blomster friland" nd="1"/>
              <i n="[Tab_kode].[alle plante-/dyreslag].&amp;[bygg]" c="bygg" nd="1"/>
              <i n="[Tab_kode].[alle plante-/dyreslag].&amp;[epler]" c="epler" nd="1"/>
              <i n="[Tab_kode].[alle plante-/dyreslag].&amp;[esel]" c="esel" nd="1"/>
              <i n="[Tab_kode].[alle plante-/dyreslag].&amp;[fulldyrka eng]" c="fulldyrka eng" nd="1"/>
              <i n="[Tab_kode].[alle plante-/dyreslag].&amp;[fulldyrka ikke drift]" c="fulldyrka ikke drift" nd="1"/>
              <i n="[Tab_kode].[alle plante-/dyreslag].&amp;[geiter og kje]" c="geiter og kje" nd="1"/>
              <i n="[Tab_kode].[alle plante-/dyreslag].&amp;[havre]" c="havre" nd="1"/>
              <i n="[Tab_kode].[alle plante-/dyreslag].&amp;[hest i pensjon]" c="hest i pensjon" nd="1"/>
              <i n="[Tab_kode].[alle plante-/dyreslag].&amp;[hester]" c="hester" nd="1"/>
              <i n="[Tab_kode].[alle plante-/dyreslag].&amp;[hjort]" c="hjort" nd="1"/>
              <i n="[Tab_kode].[alle plante-/dyreslag].&amp;[høsthvete]" c="høsthvete" nd="1"/>
              <i n="[Tab_kode].[alle plante-/dyreslag].&amp;[høy]" c="høy" nd="1"/>
              <i n="[Tab_kode].[alle plante-/dyreslag].&amp;[høyensilasje]" c="høyensilasje" nd="1"/>
              <i n="[Tab_kode].[alle plante-/dyreslag].&amp;[jordbær]" c="jordbær" nd="1"/>
              <i n="[Tab_kode].[alle plante-/dyreslag].&amp;[kalkun, and, gås for avl]" c="kalkun, and, gås for avl" nd="1"/>
              <i n="[Tab_kode].[alle plante-/dyreslag].&amp;[kalkun, and, gås for slakt]" c="kalkun, and, gås for slakt" nd="1"/>
              <i n="[Tab_kode].[alle plante-/dyreslag].&amp;[kaniner]" c="kaniner" nd="1"/>
              <i n="[Tab_kode].[alle plante-/dyreslag].&amp;[korn til krossing]" c="korn til krossing" nd="1"/>
              <i n="[Tab_kode].[alle plante-/dyreslag].&amp;[kyr]" c="kyr" nd="1"/>
              <i n="[Tab_kode].[alle plante-/dyreslag].&amp;[lam]" c="lam" nd="1"/>
              <i n="[Tab_kode].[alle plante-/dyreslag].&amp;[lama]" c="lama" nd="1"/>
              <i n="[Tab_kode].[alle plante-/dyreslag].&amp;[livkyllinger]" c="livkyllinger" nd="1"/>
              <i n="[Tab_kode].[alle plante-/dyreslag].&amp;[moreller og kirsebær]" c="moreller og kirsebær" nd="1"/>
              <i n="[Tab_kode].[alle plante-/dyreslag].&amp;[okser]" c="okser" nd="1"/>
              <i n="[Tab_kode].[alle plante-/dyreslag].&amp;[oljevekster]" c="oljevekster" nd="1"/>
              <i n="[Tab_kode].[alle plante-/dyreslag].&amp;[overflatedyrka eng]" c="overflatedyrka eng" nd="1"/>
              <i n="[Tab_kode].[alle plante-/dyreslag].&amp;[plommer]" c="plommer" nd="1"/>
              <i n="[Tab_kode].[alle plante-/dyreslag].&amp;[pærer]" c="pærer" nd="1"/>
              <i n="[Tab_kode].[alle plante-/dyreslag].&amp;[rug og rughvete]" c="rug og rughvete" nd="1"/>
              <i n="[Tab_kode].[alle plante-/dyreslag].&amp;[råner]" c="råner" nd="1"/>
              <i n="[Tab_kode].[alle plante-/dyreslag].&amp;[slaktegris]" c="slaktegris" nd="1"/>
              <i n="[Tab_kode].[alle plante-/dyreslag].&amp;[slaktegriser]" c="slaktegriser" nd="1"/>
              <i n="[Tab_kode].[alle plante-/dyreslag].&amp;[slaktekyllinger]" c="slaktekyllinger" nd="1"/>
              <i n="[Tab_kode].[alle plante-/dyreslag].&amp;[smågriser]" c="smågriser" nd="1"/>
              <i n="[Tab_kode].[alle plante-/dyreslag].&amp;[surfôr]" c="surfôr" nd="1"/>
              <i n="[Tab_kode].[alle plante-/dyreslag].&amp;[søyer]" c="søyer" nd="1"/>
              <i n="[Tab_kode].[alle plante-/dyreslag].&amp;[såfrø]" c="såfrø" nd="1"/>
              <i n="[Tab_kode].[alle plante-/dyreslag].&amp;[unghester]" c="unghester" nd="1"/>
              <i n="[Tab_kode].[alle plante-/dyreslag].&amp;[unghjort]" c="unghjort" nd="1"/>
              <i n="[Tab_kode].[alle plante-/dyreslag].&amp;[ungpurker]" c="ungpurker" nd="1"/>
              <i n="[Tab_kode].[alle plante-/dyreslag].&amp;[ungråner]" c="ungråner" nd="1"/>
              <i n="[Tab_kode].[alle plante-/dyreslag].&amp;[værer]" c="værer" nd="1"/>
              <i n="[Tab_kode].[alle plante-/dyreslag].&amp;[vårhvete]" c="vårhvete" nd="1"/>
            </range>
          </ranges>
        </level>
      </levels>
      <selections count="1">
        <selection n="[Tab_kode].[alle plante-/dyreslag].&amp;[melkekyr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alle plante-/dyreslag].[alle plante-/dyreslag]" count="57"/>
      </x15:slicerCacheHideItemsWithNoData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Søknadsår3" xr10:uid="{16E1DEE4-025A-4426-A128-A8B59BA6833D}" sourceName="[Tilføy1].[Søknadsår]">
  <pivotTables>
    <pivotTable tabId="31" name="Pivottabell6"/>
    <pivotTable tabId="31" name="Pivottabell7"/>
    <pivotTable tabId="31" name="Pivottabell4"/>
    <pivotTable tabId="31" name="Pivottabell5"/>
  </pivotTables>
  <data>
    <olap pivotCacheId="828675332">
      <levels count="2">
        <level uniqueName="[Tilføy1].[Søknadsår].[(All)]" sourceCaption="(All)" count="0"/>
        <level uniqueName="[Tilføy1].[Søknadsår].[Søknadsår]" sourceCaption="Søknadsår" count="6">
          <ranges>
            <range startItem="0">
              <i n="[Tilføy1].[Søknadsår].&amp;[2017]" c="2017"/>
              <i n="[Tilføy1].[Søknadsår].&amp;[2018]" c="2018"/>
              <i n="[Tilføy1].[Søknadsår].&amp;[2019]" c="2019"/>
              <i n="[Tilføy1].[Søknadsår].&amp;[2020]" c="2020"/>
              <i n="[Tilføy1].[Søknadsår].&amp;[2021]" c="2021"/>
              <i n="[Tilføy1].[Søknadsår].&amp;[2022]" c="2022"/>
            </range>
          </ranges>
        </level>
      </levels>
      <selections count="1">
        <selection n="[Tilføy1].[Søknadsår].&amp;[2022]"/>
      </selections>
    </olap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Søknadsår4" xr10:uid="{8E346F39-D049-4D2C-82EE-8DE3279FB445}" sourceName="[Tilføy1].[Søknadsår]">
  <pivotTables>
    <pivotTable tabId="36" name="Pivottabell1"/>
    <pivotTable tabId="36" name="Pivottabell2"/>
    <pivotTable tabId="36" name="Pivottabell3"/>
  </pivotTables>
  <data>
    <olap pivotCacheId="1054181179">
      <levels count="2">
        <level uniqueName="[Tilføy1].[Søknadsår].[(All)]" sourceCaption="(All)" count="0"/>
        <level uniqueName="[Tilføy1].[Søknadsår].[Søknadsår]" sourceCaption="Søknadsår" count="6">
          <ranges>
            <range startItem="0">
              <i n="[Tilføy1].[Søknadsår].&amp;[2017]" c="2017"/>
              <i n="[Tilføy1].[Søknadsår].&amp;[2018]" c="2018"/>
              <i n="[Tilføy1].[Søknadsår].&amp;[2019]" c="2019"/>
              <i n="[Tilføy1].[Søknadsår].&amp;[2020]" c="2020"/>
              <i n="[Tilføy1].[Søknadsår].&amp;[2021]" c="2021"/>
              <i n="[Tilføy1].[Søknadsår].&amp;[2022]" c="2022"/>
            </range>
          </ranges>
        </level>
      </levels>
      <selections count="1">
        <selection n="[Tilføy1].[Søknadsår].&amp;[2022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ilføy1].[Søknadsår].[Søknadsår]" count="0"/>
      </x15:slicerCacheHideItemsWithNoData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Søknadsår1" xr10:uid="{6266224F-8255-41F2-A8AB-312BE39103C4}" sourceName="[Tilføy1].[Søknadsår]">
  <pivotTables>
    <pivotTable tabId="26" name="Pivottabell2"/>
    <pivotTable tabId="27" name="Pivottabell2"/>
    <pivotTable tabId="25" name="Pivottabell5"/>
    <pivotTable tabId="25" name="Pivottabell4"/>
    <pivotTable tabId="27" name="Pivottabell1"/>
    <pivotTable tabId="26" name="Pivottabell3"/>
  </pivotTables>
  <data>
    <olap pivotCacheId="2098876457">
      <levels count="2">
        <level uniqueName="[Tilføy1].[Søknadsår].[(All)]" sourceCaption="(All)" count="0"/>
        <level uniqueName="[Tilføy1].[Søknadsår].[Søknadsår]" sourceCaption="Søknadsår" count="6">
          <ranges>
            <range startItem="0">
              <i n="[Tilføy1].[Søknadsår].&amp;[2017]" c="2017"/>
              <i n="[Tilføy1].[Søknadsår].&amp;[2018]" c="2018"/>
              <i n="[Tilføy1].[Søknadsår].&amp;[2019]" c="2019"/>
              <i n="[Tilføy1].[Søknadsår].&amp;[2020]" c="2020"/>
              <i n="[Tilføy1].[Søknadsår].&amp;[2021]" c="2021"/>
              <i n="[Tilføy1].[Søknadsår].&amp;[2022]" c="2022"/>
            </range>
          </ranges>
        </level>
      </levels>
      <selections count="1">
        <selection n="[Tilføy1].[Søknadsår].&amp;[2022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esentasjon" xr10:uid="{E9A09E72-90AC-410F-AD24-66919BE7F95A}" sourceName="[Tab_kode].[presentasjon]">
  <pivotTables>
    <pivotTable tabId="26" name="Pivottabell2"/>
    <pivotTable tabId="26" name="Pivottabell3"/>
  </pivotTables>
  <data>
    <olap pivotCacheId="2098876457">
      <levels count="2">
        <level uniqueName="[Tab_kode].[presentasjon].[(All)]" sourceCaption="(All)" count="0"/>
        <level uniqueName="[Tab_kode].[presentasjon].[presentasjon]" sourceCaption="presentasjon" count="87">
          <ranges>
            <range startItem="0">
              <i n="[Tab_kode].[presentasjon].&amp;[andre grovfôrvekster]" c="andre grovfôrvekster"/>
              <i n="[Tab_kode].[presentasjon].&amp;[annet korn]" c="annet korn"/>
              <i n="[Tab_kode].[presentasjon].&amp;[belgvekster konserv]" c="belgvekster konserv"/>
              <i n="[Tab_kode].[presentasjon].&amp;[belgvekster til modning]" c="belgvekster til modning"/>
              <i n="[Tab_kode].[presentasjon].&amp;[bygg]" c="bygg"/>
              <i n="[Tab_kode].[presentasjon].&amp;[fulldyrka eng]" c="fulldyrka eng"/>
              <i n="[Tab_kode].[presentasjon].&amp;[grønngjødsling]" c="grønngjødsling"/>
              <i n="[Tab_kode].[presentasjon].&amp;[havre]" c="havre"/>
              <i n="[Tab_kode].[presentasjon].&amp;[høsthvete]" c="høsthvete"/>
              <i n="[Tab_kode].[presentasjon].&amp;[innmarksbeite]" c="innmarksbeite"/>
              <i n="[Tab_kode].[presentasjon].&amp;[korn til krossing]" c="korn til krossing"/>
              <i n="[Tab_kode].[presentasjon].&amp;[oljevekster]" c="oljevekster"/>
              <i n="[Tab_kode].[presentasjon].&amp;[overflatedyrka eng]" c="overflatedyrka eng"/>
              <i n="[Tab_kode].[presentasjon].&amp;[rug og rughvete]" c="rug og rughvete"/>
              <i n="[Tab_kode].[presentasjon].&amp;[såfrø]" c="såfrø"/>
              <i n="[Tab_kode].[presentasjon].&amp;[vårhvete]" c="vårhvete"/>
              <i n="[Tab_kode].[presentasjon].&amp;[alpakka]" c="alpakka" nd="1"/>
              <i n="[Tab_kode].[presentasjon].&amp;[ammegeiter]" c="ammegeiter" nd="1"/>
              <i n="[Tab_kode].[presentasjon].&amp;[ammekyr]" c="ammekyr" nd="1"/>
              <i n="[Tab_kode].[presentasjon].&amp;[ammekyr 50 % kjøttfe]" c="ammekyr 50 % kjøttfe" nd="1"/>
              <i n="[Tab_kode].[presentasjon].&amp;[andre bærarter]" c="andre bærarter" nd="1"/>
              <i n="[Tab_kode].[presentasjon].&amp;[andre fruktarter]" c="andre fruktarter" nd="1"/>
              <i n="[Tab_kode].[presentasjon].&amp;[areal ikke prod.tilsk]" c="areal ikke prod.tilsk" nd="1"/>
              <i n="[Tab_kode].[presentasjon].&amp;[avlspurker]" c="avlspurker" nd="1"/>
              <i n="[Tab_kode].[presentasjon].&amp;[beite ikke drift]" c="beite ikke drift" nd="1"/>
              <i n="[Tab_kode].[presentasjon].&amp;[bifolk]" c="bifolk" nd="1"/>
              <i n="[Tab_kode].[presentasjon].&amp;[blomster friland]" c="blomster friland" nd="1"/>
              <i n="[Tab_kode].[presentasjon].&amp;[brakkareal]" c="brakkareal" nd="1"/>
              <i n="[Tab_kode].[presentasjon].&amp;[epler]" c="epler" nd="1"/>
              <i n="[Tab_kode].[presentasjon].&amp;[esel]" c="esel" nd="1"/>
              <i n="[Tab_kode].[presentasjon].&amp;[fulldyrka ikke drift]" c="fulldyrka ikke drift" nd="1"/>
              <i n="[Tab_kode].[presentasjon].&amp;[geiter]" c="geiter" nd="1"/>
              <i n="[Tab_kode].[presentasjon].&amp;[geiter og kje]" c="geiter og kje" nd="1"/>
              <i n="[Tab_kode].[presentasjon].&amp;[grønnsaker]" c="grønnsaker" nd="1"/>
              <i n="[Tab_kode].[presentasjon].&amp;[hest i pensjon]" c="hest i pensjon" nd="1"/>
              <i n="[Tab_kode].[presentasjon].&amp;[hester]" c="hester" nd="1"/>
              <i n="[Tab_kode].[presentasjon].&amp;[hjort]" c="hjort" nd="1"/>
              <i n="[Tab_kode].[presentasjon].&amp;[høy]" c="høy" nd="1"/>
              <i n="[Tab_kode].[presentasjon].&amp;[høyensilasje]" c="høyensilasje" nd="1"/>
              <i n="[Tab_kode].[presentasjon].&amp;[jordbær]" c="jordbær" nd="1"/>
              <i n="[Tab_kode].[presentasjon].&amp;[kalkun, and, gås for avl]" c="kalkun, and, gås for avl" nd="1"/>
              <i n="[Tab_kode].[presentasjon].&amp;[kalkun, and, gås for slakt]" c="kalkun, and, gås for slakt" nd="1"/>
              <i n="[Tab_kode].[presentasjon].&amp;[kaniner]" c="kaniner" nd="1"/>
              <i n="[Tab_kode].[presentasjon].&amp;[kyr]" c="kyr" nd="1"/>
              <i n="[Tab_kode].[presentasjon].&amp;[lam]" c="lam" nd="1"/>
              <i n="[Tab_kode].[presentasjon].&amp;[lama]" c="lama" nd="1"/>
              <i n="[Tab_kode].[presentasjon].&amp;[livkyllinger]" c="livkyllinger" nd="1"/>
              <i n="[Tab_kode].[presentasjon].&amp;[melkekyr]" c="melkekyr" nd="1"/>
              <i n="[Tab_kode].[presentasjon].&amp;[moreller og kirsebær]" c="moreller og kirsebær" nd="1"/>
              <i n="[Tab_kode].[presentasjon].&amp;[okser]" c="okser" nd="1"/>
              <i n="[Tab_kode].[presentasjon].&amp;[plommer]" c="plommer" nd="1"/>
              <i n="[Tab_kode].[presentasjon].&amp;[poteter]" c="poteter" nd="1"/>
              <i n="[Tab_kode].[presentasjon].&amp;[pærer]" c="pærer" nd="1"/>
              <i n="[Tab_kode].[presentasjon].&amp;[råner]" c="råner" nd="1"/>
              <i n="[Tab_kode].[presentasjon].&amp;[sauer]" c="sauer" nd="1"/>
              <i n="[Tab_kode].[presentasjon].&amp;[slaktegris]" c="slaktegris" nd="1"/>
              <i n="[Tab_kode].[presentasjon].&amp;[slaktekyllinger]" c="slaktekyllinger" nd="1"/>
              <i n="[Tab_kode].[presentasjon].&amp;[smågriser]" c="smågriser" nd="1"/>
              <i n="[Tab_kode].[presentasjon].&amp;[surfôr]" c="surfôr" nd="1"/>
              <i n="[Tab_kode].[presentasjon].&amp;[søyer]" c="søyer" nd="1"/>
              <i n="[Tab_kode].[presentasjon].&amp;[unghester]" c="unghester" nd="1"/>
              <i n="[Tab_kode].[presentasjon].&amp;[unghjort]" c="unghjort" nd="1"/>
              <i n="[Tab_kode].[presentasjon].&amp;[ungpurker]" c="ungpurker" nd="1"/>
              <i n="[Tab_kode].[presentasjon].&amp;[ungråner]" c="ungråner" nd="1"/>
              <i n="[Tab_kode].[presentasjon].&amp;[verpehøner]" c="verpehøner" nd="1"/>
              <i n="[Tab_kode].[presentasjon].&amp;[værer]" c="værer" nd="1"/>
              <i n="[Tab_kode].[presentasjon].&amp;[øko. ammegeiter]" c="øko. ammegeiter" nd="1"/>
              <i n="[Tab_kode].[presentasjon].&amp;[øko. ammekyr]" c="øko. ammekyr" nd="1"/>
              <i n="[Tab_kode].[presentasjon].&amp;[øko. ann areal 1. år karens]" c="øko. ann areal 1. år karens" nd="1"/>
              <i n="[Tab_kode].[presentasjon].&amp;[øko. avlsgriser]" c="øko. avlsgriser" nd="1"/>
              <i n="[Tab_kode].[presentasjon].&amp;[øko. brakkareal]" c="øko. brakkareal" nd="1"/>
              <i n="[Tab_kode].[presentasjon].&amp;[øko. frukt og bær]" c="øko. frukt og bær" nd="1"/>
              <i n="[Tab_kode].[presentasjon].&amp;[øko. grovfôr 1. år kar.]" c="øko. grovfôr 1. år kar." nd="1"/>
              <i n="[Tab_kode].[presentasjon].&amp;[øko. grovfôrareal]" c="øko. grovfôrareal" nd="1"/>
              <i n="[Tab_kode].[presentasjon].&amp;[øko. grønngjødsling]" c="øko. grønngjødsling" nd="1"/>
              <i n="[Tab_kode].[presentasjon].&amp;[øko. grønnsaker]" c="øko. grønnsaker" nd="1"/>
              <i n="[Tab_kode].[presentasjon].&amp;[øko. innm.,beite 1. år kar.]" c="øko. innm.,beite 1. år kar." nd="1"/>
              <i n="[Tab_kode].[presentasjon].&amp;[øko. korn]" c="øko. korn" nd="1"/>
              <i n="[Tab_kode].[presentasjon].&amp;[øko. melkegeiter]" c="øko. melkegeiter" nd="1"/>
              <i n="[Tab_kode].[presentasjon].&amp;[øko. melkekyr]" c="øko. melkekyr" nd="1"/>
              <i n="[Tab_kode].[presentasjon].&amp;[øko. poteter]" c="øko. poteter" nd="1"/>
              <i n="[Tab_kode].[presentasjon].&amp;[øko. sauer]" c="øko. sauer" nd="1"/>
              <i n="[Tab_kode].[presentasjon].&amp;[øko. slaktegriser]" c="øko. slaktegriser" nd="1"/>
              <i n="[Tab_kode].[presentasjon].&amp;[øko. verpehøner]" c="øko. verpehøner" nd="1"/>
              <i n="[Tab_kode].[presentasjon].&amp;[øko. øvrig storfe]" c="øko. øvrig storfe" nd="1"/>
              <i n="[Tab_kode].[presentasjon].&amp;[øko.innmarksbeite]" c="øko.innmarksbeite" nd="1"/>
              <i n="[Tab_kode].[presentasjon].&amp;[øvrig storfe]" c="øvrig storfe" nd="1"/>
            </range>
          </ranges>
        </level>
      </levels>
      <selections count="1">
        <selection n="[Tab_kode].[presentasjon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presentasjon].[presentasjon]" count="71"/>
      </x15:slicerCacheHideItemsWithNoData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esentasjon1" xr10:uid="{BBC5ABCA-A1EB-48B3-B02D-1378E3D4C3D5}" sourceName="[Tab_kode].[presentasjon]">
  <pivotTables>
    <pivotTable tabId="27" name="Pivottabell2"/>
    <pivotTable tabId="27" name="Pivottabell1"/>
  </pivotTables>
  <data>
    <olap pivotCacheId="2098876457">
      <levels count="2">
        <level uniqueName="[Tab_kode].[presentasjon].[(All)]" sourceCaption="(All)" count="0"/>
        <level uniqueName="[Tab_kode].[presentasjon].[presentasjon]" sourceCaption="presentasjon" count="87">
          <ranges>
            <range startItem="0">
              <i n="[Tab_kode].[presentasjon].&amp;[andre bærarter]" c="andre bærarter"/>
              <i n="[Tab_kode].[presentasjon].&amp;[andre fruktarter]" c="andre fruktarter"/>
              <i n="[Tab_kode].[presentasjon].&amp;[blomster friland]" c="blomster friland"/>
              <i n="[Tab_kode].[presentasjon].&amp;[epler]" c="epler"/>
              <i n="[Tab_kode].[presentasjon].&amp;[grønnsaker]" c="grønnsaker"/>
              <i n="[Tab_kode].[presentasjon].&amp;[jordbær]" c="jordbær"/>
              <i n="[Tab_kode].[presentasjon].&amp;[moreller og kirsebær]" c="moreller og kirsebær"/>
              <i n="[Tab_kode].[presentasjon].&amp;[plommer]" c="plommer"/>
              <i n="[Tab_kode].[presentasjon].&amp;[poteter]" c="poteter"/>
              <i n="[Tab_kode].[presentasjon].&amp;[pærer]" c="pærer"/>
              <i n="[Tab_kode].[presentasjon].&amp;[alpakka]" c="alpakka" nd="1"/>
              <i n="[Tab_kode].[presentasjon].&amp;[ammegeiter]" c="ammegeiter" nd="1"/>
              <i n="[Tab_kode].[presentasjon].&amp;[ammekyr]" c="ammekyr" nd="1"/>
              <i n="[Tab_kode].[presentasjon].&amp;[ammekyr 50 % kjøttfe]" c="ammekyr 50 % kjøttfe" nd="1"/>
              <i n="[Tab_kode].[presentasjon].&amp;[andre grovfôrvekster]" c="andre grovfôrvekster" nd="1"/>
              <i n="[Tab_kode].[presentasjon].&amp;[annet korn]" c="annet korn" nd="1"/>
              <i n="[Tab_kode].[presentasjon].&amp;[areal ikke prod.tilsk]" c="areal ikke prod.tilsk" nd="1"/>
              <i n="[Tab_kode].[presentasjon].&amp;[avlspurker]" c="avlspurker" nd="1"/>
              <i n="[Tab_kode].[presentasjon].&amp;[beite ikke drift]" c="beite ikke drift" nd="1"/>
              <i n="[Tab_kode].[presentasjon].&amp;[belgvekster konserv]" c="belgvekster konserv" nd="1"/>
              <i n="[Tab_kode].[presentasjon].&amp;[belgvekster til modning]" c="belgvekster til modning" nd="1"/>
              <i n="[Tab_kode].[presentasjon].&amp;[bifolk]" c="bifolk" nd="1"/>
              <i n="[Tab_kode].[presentasjon].&amp;[brakkareal]" c="brakkareal" nd="1"/>
              <i n="[Tab_kode].[presentasjon].&amp;[bygg]" c="bygg" nd="1"/>
              <i n="[Tab_kode].[presentasjon].&amp;[esel]" c="esel" nd="1"/>
              <i n="[Tab_kode].[presentasjon].&amp;[fulldyrka eng]" c="fulldyrka eng" nd="1"/>
              <i n="[Tab_kode].[presentasjon].&amp;[fulldyrka ikke drift]" c="fulldyrka ikke drift" nd="1"/>
              <i n="[Tab_kode].[presentasjon].&amp;[geiter]" c="geiter" nd="1"/>
              <i n="[Tab_kode].[presentasjon].&amp;[geiter og kje]" c="geiter og kje" nd="1"/>
              <i n="[Tab_kode].[presentasjon].&amp;[grønngjødsling]" c="grønngjødsling" nd="1"/>
              <i n="[Tab_kode].[presentasjon].&amp;[havre]" c="havre" nd="1"/>
              <i n="[Tab_kode].[presentasjon].&amp;[hest i pensjon]" c="hest i pensjon" nd="1"/>
              <i n="[Tab_kode].[presentasjon].&amp;[hester]" c="hester" nd="1"/>
              <i n="[Tab_kode].[presentasjon].&amp;[hjort]" c="hjort" nd="1"/>
              <i n="[Tab_kode].[presentasjon].&amp;[høsthvete]" c="høsthvete" nd="1"/>
              <i n="[Tab_kode].[presentasjon].&amp;[høy]" c="høy" nd="1"/>
              <i n="[Tab_kode].[presentasjon].&amp;[høyensilasje]" c="høyensilasje" nd="1"/>
              <i n="[Tab_kode].[presentasjon].&amp;[innmarksbeite]" c="innmarksbeite" nd="1"/>
              <i n="[Tab_kode].[presentasjon].&amp;[kalkun, and, gås for avl]" c="kalkun, and, gås for avl" nd="1"/>
              <i n="[Tab_kode].[presentasjon].&amp;[kalkun, and, gås for slakt]" c="kalkun, and, gås for slakt" nd="1"/>
              <i n="[Tab_kode].[presentasjon].&amp;[kaniner]" c="kaniner" nd="1"/>
              <i n="[Tab_kode].[presentasjon].&amp;[korn til krossing]" c="korn til krossing" nd="1"/>
              <i n="[Tab_kode].[presentasjon].&amp;[kyr]" c="kyr" nd="1"/>
              <i n="[Tab_kode].[presentasjon].&amp;[lam]" c="lam" nd="1"/>
              <i n="[Tab_kode].[presentasjon].&amp;[lama]" c="lama" nd="1"/>
              <i n="[Tab_kode].[presentasjon].&amp;[livkyllinger]" c="livkyllinger" nd="1"/>
              <i n="[Tab_kode].[presentasjon].&amp;[melkekyr]" c="melkekyr" nd="1"/>
              <i n="[Tab_kode].[presentasjon].&amp;[okser]" c="okser" nd="1"/>
              <i n="[Tab_kode].[presentasjon].&amp;[oljevekster]" c="oljevekster" nd="1"/>
              <i n="[Tab_kode].[presentasjon].&amp;[overflatedyrka eng]" c="overflatedyrka eng" nd="1"/>
              <i n="[Tab_kode].[presentasjon].&amp;[rug og rughvete]" c="rug og rughvete" nd="1"/>
              <i n="[Tab_kode].[presentasjon].&amp;[råner]" c="råner" nd="1"/>
              <i n="[Tab_kode].[presentasjon].&amp;[sauer]" c="sauer" nd="1"/>
              <i n="[Tab_kode].[presentasjon].&amp;[slaktegris]" c="slaktegris" nd="1"/>
              <i n="[Tab_kode].[presentasjon].&amp;[slaktekyllinger]" c="slaktekyllinger" nd="1"/>
              <i n="[Tab_kode].[presentasjon].&amp;[smågriser]" c="smågriser" nd="1"/>
              <i n="[Tab_kode].[presentasjon].&amp;[surfôr]" c="surfôr" nd="1"/>
              <i n="[Tab_kode].[presentasjon].&amp;[søyer]" c="søyer" nd="1"/>
              <i n="[Tab_kode].[presentasjon].&amp;[såfrø]" c="såfrø" nd="1"/>
              <i n="[Tab_kode].[presentasjon].&amp;[unghester]" c="unghester" nd="1"/>
              <i n="[Tab_kode].[presentasjon].&amp;[unghjort]" c="unghjort" nd="1"/>
              <i n="[Tab_kode].[presentasjon].&amp;[ungpurker]" c="ungpurker" nd="1"/>
              <i n="[Tab_kode].[presentasjon].&amp;[ungråner]" c="ungråner" nd="1"/>
              <i n="[Tab_kode].[presentasjon].&amp;[verpehøner]" c="verpehøner" nd="1"/>
              <i n="[Tab_kode].[presentasjon].&amp;[værer]" c="værer" nd="1"/>
              <i n="[Tab_kode].[presentasjon].&amp;[vårhvete]" c="vårhvete" nd="1"/>
              <i n="[Tab_kode].[presentasjon].&amp;[øko. ammegeiter]" c="øko. ammegeiter" nd="1"/>
              <i n="[Tab_kode].[presentasjon].&amp;[øko. ammekyr]" c="øko. ammekyr" nd="1"/>
              <i n="[Tab_kode].[presentasjon].&amp;[øko. ann areal 1. år karens]" c="øko. ann areal 1. år karens" nd="1"/>
              <i n="[Tab_kode].[presentasjon].&amp;[øko. avlsgriser]" c="øko. avlsgriser" nd="1"/>
              <i n="[Tab_kode].[presentasjon].&amp;[øko. brakkareal]" c="øko. brakkareal" nd="1"/>
              <i n="[Tab_kode].[presentasjon].&amp;[øko. frukt og bær]" c="øko. frukt og bær" nd="1"/>
              <i n="[Tab_kode].[presentasjon].&amp;[øko. grovfôr 1. år kar.]" c="øko. grovfôr 1. år kar." nd="1"/>
              <i n="[Tab_kode].[presentasjon].&amp;[øko. grovfôrareal]" c="øko. grovfôrareal" nd="1"/>
              <i n="[Tab_kode].[presentasjon].&amp;[øko. grønngjødsling]" c="øko. grønngjødsling" nd="1"/>
              <i n="[Tab_kode].[presentasjon].&amp;[øko. grønnsaker]" c="øko. grønnsaker" nd="1"/>
              <i n="[Tab_kode].[presentasjon].&amp;[øko. innm.,beite 1. år kar.]" c="øko. innm.,beite 1. år kar." nd="1"/>
              <i n="[Tab_kode].[presentasjon].&amp;[øko. korn]" c="øko. korn" nd="1"/>
              <i n="[Tab_kode].[presentasjon].&amp;[øko. melkegeiter]" c="øko. melkegeiter" nd="1"/>
              <i n="[Tab_kode].[presentasjon].&amp;[øko. melkekyr]" c="øko. melkekyr" nd="1"/>
              <i n="[Tab_kode].[presentasjon].&amp;[øko. poteter]" c="øko. poteter" nd="1"/>
              <i n="[Tab_kode].[presentasjon].&amp;[øko. sauer]" c="øko. sauer" nd="1"/>
              <i n="[Tab_kode].[presentasjon].&amp;[øko. slaktegriser]" c="øko. slaktegriser" nd="1"/>
              <i n="[Tab_kode].[presentasjon].&amp;[øko. verpehøner]" c="øko. verpehøner" nd="1"/>
              <i n="[Tab_kode].[presentasjon].&amp;[øko. øvrig storfe]" c="øko. øvrig storfe" nd="1"/>
              <i n="[Tab_kode].[presentasjon].&amp;[øko.innmarksbeite]" c="øko.innmarksbeite" nd="1"/>
              <i n="[Tab_kode].[presentasjon].&amp;[øvrig storfe]" c="øvrig storfe" nd="1"/>
            </range>
          </ranges>
        </level>
      </levels>
      <selections count="1">
        <selection n="[Tab_kode].[presentasjon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presentasjon].[presentasjon]" count="77"/>
      </x15:slicerCacheHideItemsWithNoData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Søknadsår" xr10:uid="{8DDEC117-AE20-4C8A-AC6F-068ED347729F}" sourceName="[Tilføy1].[Søknadsår]">
  <pivotTables>
    <pivotTable tabId="20" name="Pivottabell18"/>
    <pivotTable tabId="20" name="Pivottabell19"/>
  </pivotTables>
  <data>
    <olap pivotCacheId="1005531688">
      <levels count="2">
        <level uniqueName="[Tilføy1].[Søknadsår].[(All)]" sourceCaption="(All)" count="0"/>
        <level uniqueName="[Tilføy1].[Søknadsår].[Søknadsår]" sourceCaption="Søknadsår" count="6">
          <ranges>
            <range startItem="0">
              <i n="[Tilføy1].[Søknadsår].&amp;[2017]" c="2017"/>
              <i n="[Tilføy1].[Søknadsår].&amp;[2018]" c="2018"/>
              <i n="[Tilføy1].[Søknadsår].&amp;[2019]" c="2019"/>
              <i n="[Tilføy1].[Søknadsår].&amp;[2020]" c="2020"/>
              <i n="[Tilføy1].[Søknadsår].&amp;[2021]" c="2021"/>
              <i n="[Tilføy1].[Søknadsår].&amp;[2022]" c="2022"/>
            </range>
          </ranges>
        </level>
      </levels>
      <selections count="1">
        <selection n="[Tilføy1].[Søknadsår].&amp;[2022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esentasjon2" xr10:uid="{6FC145BF-8170-4CC3-9B94-04295924B35E}" sourceName="[Tab_kode].[presentasjon]">
  <pivotTables>
    <pivotTable tabId="20" name="Pivottabell18"/>
    <pivotTable tabId="20" name="Pivottabell19"/>
  </pivotTables>
  <data>
    <olap pivotCacheId="1005531688">
      <levels count="2">
        <level uniqueName="[Tab_kode].[presentasjon].[(All)]" sourceCaption="(All)" count="0"/>
        <level uniqueName="[Tab_kode].[presentasjon].[presentasjon]" sourceCaption="presentasjon" count="87">
          <ranges>
            <range startItem="0">
              <i n="[Tab_kode].[presentasjon].&amp;[ammegeiter]" c="ammegeiter"/>
              <i n="[Tab_kode].[presentasjon].&amp;[kyr]" c="kyr"/>
              <i n="[Tab_kode].[presentasjon].&amp;[okser]" c="okser"/>
              <i n="[Tab_kode].[presentasjon].&amp;[søyer]" c="søyer"/>
              <i n="[Tab_kode].[presentasjon].&amp;[unghester]" c="unghester"/>
              <i n="[Tab_kode].[presentasjon].&amp;[værer]" c="værer"/>
              <i n="[Tab_kode].[presentasjon].&amp;[alpakka]" c="alpakka" nd="1"/>
              <i n="[Tab_kode].[presentasjon].&amp;[ammekyr]" c="ammekyr" nd="1"/>
              <i n="[Tab_kode].[presentasjon].&amp;[ammekyr 50 % kjøttfe]" c="ammekyr 50 % kjøttfe" nd="1"/>
              <i n="[Tab_kode].[presentasjon].&amp;[andre bærarter]" c="andre bærarter" nd="1"/>
              <i n="[Tab_kode].[presentasjon].&amp;[andre fruktarter]" c="andre fruktarter" nd="1"/>
              <i n="[Tab_kode].[presentasjon].&amp;[andre grovfôrvekster]" c="andre grovfôrvekster" nd="1"/>
              <i n="[Tab_kode].[presentasjon].&amp;[annet korn]" c="annet korn" nd="1"/>
              <i n="[Tab_kode].[presentasjon].&amp;[areal ikke prod.tilsk]" c="areal ikke prod.tilsk" nd="1"/>
              <i n="[Tab_kode].[presentasjon].&amp;[avlspurker]" c="avlspurker" nd="1"/>
              <i n="[Tab_kode].[presentasjon].&amp;[beite ikke drift]" c="beite ikke drift" nd="1"/>
              <i n="[Tab_kode].[presentasjon].&amp;[belgvekster konserv]" c="belgvekster konserv" nd="1"/>
              <i n="[Tab_kode].[presentasjon].&amp;[belgvekster til modning]" c="belgvekster til modning" nd="1"/>
              <i n="[Tab_kode].[presentasjon].&amp;[bifolk]" c="bifolk" nd="1"/>
              <i n="[Tab_kode].[presentasjon].&amp;[blomster friland]" c="blomster friland" nd="1"/>
              <i n="[Tab_kode].[presentasjon].&amp;[brakkareal]" c="brakkareal" nd="1"/>
              <i n="[Tab_kode].[presentasjon].&amp;[bygg]" c="bygg" nd="1"/>
              <i n="[Tab_kode].[presentasjon].&amp;[epler]" c="epler" nd="1"/>
              <i n="[Tab_kode].[presentasjon].&amp;[esel]" c="esel" nd="1"/>
              <i n="[Tab_kode].[presentasjon].&amp;[fulldyrka eng]" c="fulldyrka eng" nd="1"/>
              <i n="[Tab_kode].[presentasjon].&amp;[fulldyrka ikke drift]" c="fulldyrka ikke drift" nd="1"/>
              <i n="[Tab_kode].[presentasjon].&amp;[geiter]" c="geiter" nd="1"/>
              <i n="[Tab_kode].[presentasjon].&amp;[geiter og kje]" c="geiter og kje" nd="1"/>
              <i n="[Tab_kode].[presentasjon].&amp;[grønngjødsling]" c="grønngjødsling" nd="1"/>
              <i n="[Tab_kode].[presentasjon].&amp;[grønnsaker]" c="grønnsaker" nd="1"/>
              <i n="[Tab_kode].[presentasjon].&amp;[havre]" c="havre" nd="1"/>
              <i n="[Tab_kode].[presentasjon].&amp;[hest i pensjon]" c="hest i pensjon" nd="1"/>
              <i n="[Tab_kode].[presentasjon].&amp;[hester]" c="hester" nd="1"/>
              <i n="[Tab_kode].[presentasjon].&amp;[hjort]" c="hjort" nd="1"/>
              <i n="[Tab_kode].[presentasjon].&amp;[høsthvete]" c="høsthvete" nd="1"/>
              <i n="[Tab_kode].[presentasjon].&amp;[høy]" c="høy" nd="1"/>
              <i n="[Tab_kode].[presentasjon].&amp;[høyensilasje]" c="høyensilasje" nd="1"/>
              <i n="[Tab_kode].[presentasjon].&amp;[innmarksbeite]" c="innmarksbeite" nd="1"/>
              <i n="[Tab_kode].[presentasjon].&amp;[jordbær]" c="jordbær" nd="1"/>
              <i n="[Tab_kode].[presentasjon].&amp;[kalkun, and, gås for avl]" c="kalkun, and, gås for avl" nd="1"/>
              <i n="[Tab_kode].[presentasjon].&amp;[kalkun, and, gås for slakt]" c="kalkun, and, gås for slakt" nd="1"/>
              <i n="[Tab_kode].[presentasjon].&amp;[kaniner]" c="kaniner" nd="1"/>
              <i n="[Tab_kode].[presentasjon].&amp;[korn til krossing]" c="korn til krossing" nd="1"/>
              <i n="[Tab_kode].[presentasjon].&amp;[lam]" c="lam" nd="1"/>
              <i n="[Tab_kode].[presentasjon].&amp;[lama]" c="lama" nd="1"/>
              <i n="[Tab_kode].[presentasjon].&amp;[livkyllinger]" c="livkyllinger" nd="1"/>
              <i n="[Tab_kode].[presentasjon].&amp;[melkekyr]" c="melkekyr" nd="1"/>
              <i n="[Tab_kode].[presentasjon].&amp;[moreller og kirsebær]" c="moreller og kirsebær" nd="1"/>
              <i n="[Tab_kode].[presentasjon].&amp;[oljevekster]" c="oljevekster" nd="1"/>
              <i n="[Tab_kode].[presentasjon].&amp;[overflatedyrka eng]" c="overflatedyrka eng" nd="1"/>
              <i n="[Tab_kode].[presentasjon].&amp;[plommer]" c="plommer" nd="1"/>
              <i n="[Tab_kode].[presentasjon].&amp;[poteter]" c="poteter" nd="1"/>
              <i n="[Tab_kode].[presentasjon].&amp;[pærer]" c="pærer" nd="1"/>
              <i n="[Tab_kode].[presentasjon].&amp;[rug og rughvete]" c="rug og rughvete" nd="1"/>
              <i n="[Tab_kode].[presentasjon].&amp;[råner]" c="råner" nd="1"/>
              <i n="[Tab_kode].[presentasjon].&amp;[sauer]" c="sauer" nd="1"/>
              <i n="[Tab_kode].[presentasjon].&amp;[slaktegris]" c="slaktegris" nd="1"/>
              <i n="[Tab_kode].[presentasjon].&amp;[slaktekyllinger]" c="slaktekyllinger" nd="1"/>
              <i n="[Tab_kode].[presentasjon].&amp;[smågriser]" c="smågriser" nd="1"/>
              <i n="[Tab_kode].[presentasjon].&amp;[surfôr]" c="surfôr" nd="1"/>
              <i n="[Tab_kode].[presentasjon].&amp;[såfrø]" c="såfrø" nd="1"/>
              <i n="[Tab_kode].[presentasjon].&amp;[unghjort]" c="unghjort" nd="1"/>
              <i n="[Tab_kode].[presentasjon].&amp;[ungpurker]" c="ungpurker" nd="1"/>
              <i n="[Tab_kode].[presentasjon].&amp;[ungråner]" c="ungråner" nd="1"/>
              <i n="[Tab_kode].[presentasjon].&amp;[verpehøner]" c="verpehøner" nd="1"/>
              <i n="[Tab_kode].[presentasjon].&amp;[vårhvete]" c="vårhvete" nd="1"/>
              <i n="[Tab_kode].[presentasjon].&amp;[øko. ammegeiter]" c="øko. ammegeiter" nd="1"/>
              <i n="[Tab_kode].[presentasjon].&amp;[øko. ammekyr]" c="øko. ammekyr" nd="1"/>
              <i n="[Tab_kode].[presentasjon].&amp;[øko. ann areal 1. år karens]" c="øko. ann areal 1. år karens" nd="1"/>
              <i n="[Tab_kode].[presentasjon].&amp;[øko. avlsgriser]" c="øko. avlsgriser" nd="1"/>
              <i n="[Tab_kode].[presentasjon].&amp;[øko. brakkareal]" c="øko. brakkareal" nd="1"/>
              <i n="[Tab_kode].[presentasjon].&amp;[øko. frukt og bær]" c="øko. frukt og bær" nd="1"/>
              <i n="[Tab_kode].[presentasjon].&amp;[øko. grovfôr 1. år kar.]" c="øko. grovfôr 1. år kar." nd="1"/>
              <i n="[Tab_kode].[presentasjon].&amp;[øko. grovfôrareal]" c="øko. grovfôrareal" nd="1"/>
              <i n="[Tab_kode].[presentasjon].&amp;[øko. grønngjødsling]" c="øko. grønngjødsling" nd="1"/>
              <i n="[Tab_kode].[presentasjon].&amp;[øko. grønnsaker]" c="øko. grønnsaker" nd="1"/>
              <i n="[Tab_kode].[presentasjon].&amp;[øko. innm.,beite 1. år kar.]" c="øko. innm.,beite 1. år kar." nd="1"/>
              <i n="[Tab_kode].[presentasjon].&amp;[øko. korn]" c="øko. korn" nd="1"/>
              <i n="[Tab_kode].[presentasjon].&amp;[øko. melkegeiter]" c="øko. melkegeiter" nd="1"/>
              <i n="[Tab_kode].[presentasjon].&amp;[øko. melkekyr]" c="øko. melkekyr" nd="1"/>
              <i n="[Tab_kode].[presentasjon].&amp;[øko. poteter]" c="øko. poteter" nd="1"/>
              <i n="[Tab_kode].[presentasjon].&amp;[øko. sauer]" c="øko. sauer" nd="1"/>
              <i n="[Tab_kode].[presentasjon].&amp;[øko. slaktegriser]" c="øko. slaktegriser" nd="1"/>
              <i n="[Tab_kode].[presentasjon].&amp;[øko. verpehøner]" c="øko. verpehøner" nd="1"/>
              <i n="[Tab_kode].[presentasjon].&amp;[øko. øvrig storfe]" c="øko. øvrig storfe" nd="1"/>
              <i n="[Tab_kode].[presentasjon].&amp;[øko.innmarksbeite]" c="øko.innmarksbeite" nd="1"/>
              <i n="[Tab_kode].[presentasjon].&amp;[øvrig storfe]" c="øvrig storfe" nd="1"/>
            </range>
          </ranges>
        </level>
      </levels>
      <selections count="1">
        <selection n="[Tab_kode].[presentasjon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presentasjon].[presentasjon]" count="81"/>
      </x15:slicerCacheHideItemsWithNoData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Søknadsår2" xr10:uid="{117766A5-2FF1-4872-8887-62A310048329}" sourceName="[Tilføy1].[Søknadsår]">
  <pivotTables>
    <pivotTable tabId="21" name="Pivottabell20"/>
    <pivotTable tabId="21" name="Pivottabell21"/>
  </pivotTables>
  <data>
    <olap pivotCacheId="1335790262">
      <levels count="2">
        <level uniqueName="[Tilføy1].[Søknadsår].[(All)]" sourceCaption="(All)" count="0"/>
        <level uniqueName="[Tilføy1].[Søknadsår].[Søknadsår]" sourceCaption="Søknadsår" count="6">
          <ranges>
            <range startItem="0">
              <i n="[Tilføy1].[Søknadsår].&amp;[2017]" c="2017"/>
              <i n="[Tilføy1].[Søknadsår].&amp;[2018]" c="2018"/>
              <i n="[Tilføy1].[Søknadsår].&amp;[2019]" c="2019"/>
              <i n="[Tilføy1].[Søknadsår].&amp;[2020]" c="2020"/>
              <i n="[Tilføy1].[Søknadsår].&amp;[2021]" c="2021"/>
              <i n="[Tilføy1].[Søknadsår].&amp;[2022]" c="2022"/>
            </range>
          </ranges>
        </level>
      </levels>
      <selections count="1">
        <selection n="[Tilføy1].[Søknadsår].&amp;[2022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esentasjon3" xr10:uid="{2E075F61-609C-4B25-AF10-62499D802BC6}" sourceName="[Tab_kode].[presentasjon]">
  <pivotTables>
    <pivotTable tabId="21" name="Pivottabell20"/>
    <pivotTable tabId="21" name="Pivottabell21"/>
  </pivotTables>
  <data>
    <olap pivotCacheId="1335790262">
      <levels count="2">
        <level uniqueName="[Tab_kode].[presentasjon].[(All)]" sourceCaption="(All)" count="0"/>
        <level uniqueName="[Tab_kode].[presentasjon].[presentasjon]" sourceCaption="presentasjon" count="87">
          <ranges>
            <range startItem="0">
              <i n="[Tab_kode].[presentasjon].&amp;[alpakka]" c="alpakka"/>
              <i n="[Tab_kode].[presentasjon].&amp;[geiter og kje]" c="geiter og kje"/>
              <i n="[Tab_kode].[presentasjon].&amp;[hester]" c="hester"/>
              <i n="[Tab_kode].[presentasjon].&amp;[hjort]" c="hjort"/>
              <i n="[Tab_kode].[presentasjon].&amp;[kyr]" c="kyr"/>
              <i n="[Tab_kode].[presentasjon].&amp;[lam]" c="lam"/>
              <i n="[Tab_kode].[presentasjon].&amp;[lama]" c="lama"/>
              <i n="[Tab_kode].[presentasjon].&amp;[sauer]" c="sauer"/>
              <i n="[Tab_kode].[presentasjon].&amp;[øvrig storfe]" c="øvrig storfe"/>
              <i n="[Tab_kode].[presentasjon].&amp;[ammegeiter]" c="ammegeiter" nd="1"/>
              <i n="[Tab_kode].[presentasjon].&amp;[ammekyr]" c="ammekyr" nd="1"/>
              <i n="[Tab_kode].[presentasjon].&amp;[ammekyr 50 % kjøttfe]" c="ammekyr 50 % kjøttfe" nd="1"/>
              <i n="[Tab_kode].[presentasjon].&amp;[andre bærarter]" c="andre bærarter" nd="1"/>
              <i n="[Tab_kode].[presentasjon].&amp;[andre fruktarter]" c="andre fruktarter" nd="1"/>
              <i n="[Tab_kode].[presentasjon].&amp;[andre grovfôrvekster]" c="andre grovfôrvekster" nd="1"/>
              <i n="[Tab_kode].[presentasjon].&amp;[annet korn]" c="annet korn" nd="1"/>
              <i n="[Tab_kode].[presentasjon].&amp;[areal ikke prod.tilsk]" c="areal ikke prod.tilsk" nd="1"/>
              <i n="[Tab_kode].[presentasjon].&amp;[avlspurker]" c="avlspurker" nd="1"/>
              <i n="[Tab_kode].[presentasjon].&amp;[beite ikke drift]" c="beite ikke drift" nd="1"/>
              <i n="[Tab_kode].[presentasjon].&amp;[belgvekster konserv]" c="belgvekster konserv" nd="1"/>
              <i n="[Tab_kode].[presentasjon].&amp;[belgvekster til modning]" c="belgvekster til modning" nd="1"/>
              <i n="[Tab_kode].[presentasjon].&amp;[bifolk]" c="bifolk" nd="1"/>
              <i n="[Tab_kode].[presentasjon].&amp;[blomster friland]" c="blomster friland" nd="1"/>
              <i n="[Tab_kode].[presentasjon].&amp;[brakkareal]" c="brakkareal" nd="1"/>
              <i n="[Tab_kode].[presentasjon].&amp;[bygg]" c="bygg" nd="1"/>
              <i n="[Tab_kode].[presentasjon].&amp;[epler]" c="epler" nd="1"/>
              <i n="[Tab_kode].[presentasjon].&amp;[esel]" c="esel" nd="1"/>
              <i n="[Tab_kode].[presentasjon].&amp;[fulldyrka eng]" c="fulldyrka eng" nd="1"/>
              <i n="[Tab_kode].[presentasjon].&amp;[fulldyrka ikke drift]" c="fulldyrka ikke drift" nd="1"/>
              <i n="[Tab_kode].[presentasjon].&amp;[geiter]" c="geiter" nd="1"/>
              <i n="[Tab_kode].[presentasjon].&amp;[grønngjødsling]" c="grønngjødsling" nd="1"/>
              <i n="[Tab_kode].[presentasjon].&amp;[grønnsaker]" c="grønnsaker" nd="1"/>
              <i n="[Tab_kode].[presentasjon].&amp;[havre]" c="havre" nd="1"/>
              <i n="[Tab_kode].[presentasjon].&amp;[hest i pensjon]" c="hest i pensjon" nd="1"/>
              <i n="[Tab_kode].[presentasjon].&amp;[høsthvete]" c="høsthvete" nd="1"/>
              <i n="[Tab_kode].[presentasjon].&amp;[høy]" c="høy" nd="1"/>
              <i n="[Tab_kode].[presentasjon].&amp;[høyensilasje]" c="høyensilasje" nd="1"/>
              <i n="[Tab_kode].[presentasjon].&amp;[innmarksbeite]" c="innmarksbeite" nd="1"/>
              <i n="[Tab_kode].[presentasjon].&amp;[jordbær]" c="jordbær" nd="1"/>
              <i n="[Tab_kode].[presentasjon].&amp;[kalkun, and, gås for avl]" c="kalkun, and, gås for avl" nd="1"/>
              <i n="[Tab_kode].[presentasjon].&amp;[kalkun, and, gås for slakt]" c="kalkun, and, gås for slakt" nd="1"/>
              <i n="[Tab_kode].[presentasjon].&amp;[kaniner]" c="kaniner" nd="1"/>
              <i n="[Tab_kode].[presentasjon].&amp;[korn til krossing]" c="korn til krossing" nd="1"/>
              <i n="[Tab_kode].[presentasjon].&amp;[livkyllinger]" c="livkyllinger" nd="1"/>
              <i n="[Tab_kode].[presentasjon].&amp;[melkekyr]" c="melkekyr" nd="1"/>
              <i n="[Tab_kode].[presentasjon].&amp;[moreller og kirsebær]" c="moreller og kirsebær" nd="1"/>
              <i n="[Tab_kode].[presentasjon].&amp;[okser]" c="okser" nd="1"/>
              <i n="[Tab_kode].[presentasjon].&amp;[oljevekster]" c="oljevekster" nd="1"/>
              <i n="[Tab_kode].[presentasjon].&amp;[overflatedyrka eng]" c="overflatedyrka eng" nd="1"/>
              <i n="[Tab_kode].[presentasjon].&amp;[plommer]" c="plommer" nd="1"/>
              <i n="[Tab_kode].[presentasjon].&amp;[poteter]" c="poteter" nd="1"/>
              <i n="[Tab_kode].[presentasjon].&amp;[pærer]" c="pærer" nd="1"/>
              <i n="[Tab_kode].[presentasjon].&amp;[rug og rughvete]" c="rug og rughvete" nd="1"/>
              <i n="[Tab_kode].[presentasjon].&amp;[råner]" c="råner" nd="1"/>
              <i n="[Tab_kode].[presentasjon].&amp;[slaktegris]" c="slaktegris" nd="1"/>
              <i n="[Tab_kode].[presentasjon].&amp;[slaktekyllinger]" c="slaktekyllinger" nd="1"/>
              <i n="[Tab_kode].[presentasjon].&amp;[smågriser]" c="smågriser" nd="1"/>
              <i n="[Tab_kode].[presentasjon].&amp;[surfôr]" c="surfôr" nd="1"/>
              <i n="[Tab_kode].[presentasjon].&amp;[søyer]" c="søyer" nd="1"/>
              <i n="[Tab_kode].[presentasjon].&amp;[såfrø]" c="såfrø" nd="1"/>
              <i n="[Tab_kode].[presentasjon].&amp;[unghester]" c="unghester" nd="1"/>
              <i n="[Tab_kode].[presentasjon].&amp;[unghjort]" c="unghjort" nd="1"/>
              <i n="[Tab_kode].[presentasjon].&amp;[ungpurker]" c="ungpurker" nd="1"/>
              <i n="[Tab_kode].[presentasjon].&amp;[ungråner]" c="ungråner" nd="1"/>
              <i n="[Tab_kode].[presentasjon].&amp;[verpehøner]" c="verpehøner" nd="1"/>
              <i n="[Tab_kode].[presentasjon].&amp;[værer]" c="værer" nd="1"/>
              <i n="[Tab_kode].[presentasjon].&amp;[vårhvete]" c="vårhvete" nd="1"/>
              <i n="[Tab_kode].[presentasjon].&amp;[øko. ammegeiter]" c="øko. ammegeiter" nd="1"/>
              <i n="[Tab_kode].[presentasjon].&amp;[øko. ammekyr]" c="øko. ammekyr" nd="1"/>
              <i n="[Tab_kode].[presentasjon].&amp;[øko. ann areal 1. år karens]" c="øko. ann areal 1. år karens" nd="1"/>
              <i n="[Tab_kode].[presentasjon].&amp;[øko. avlsgriser]" c="øko. avlsgriser" nd="1"/>
              <i n="[Tab_kode].[presentasjon].&amp;[øko. brakkareal]" c="øko. brakkareal" nd="1"/>
              <i n="[Tab_kode].[presentasjon].&amp;[øko. frukt og bær]" c="øko. frukt og bær" nd="1"/>
              <i n="[Tab_kode].[presentasjon].&amp;[øko. grovfôr 1. år kar.]" c="øko. grovfôr 1. år kar." nd="1"/>
              <i n="[Tab_kode].[presentasjon].&amp;[øko. grovfôrareal]" c="øko. grovfôrareal" nd="1"/>
              <i n="[Tab_kode].[presentasjon].&amp;[øko. grønngjødsling]" c="øko. grønngjødsling" nd="1"/>
              <i n="[Tab_kode].[presentasjon].&amp;[øko. grønnsaker]" c="øko. grønnsaker" nd="1"/>
              <i n="[Tab_kode].[presentasjon].&amp;[øko. innm.,beite 1. år kar.]" c="øko. innm.,beite 1. år kar." nd="1"/>
              <i n="[Tab_kode].[presentasjon].&amp;[øko. korn]" c="øko. korn" nd="1"/>
              <i n="[Tab_kode].[presentasjon].&amp;[øko. melkegeiter]" c="øko. melkegeiter" nd="1"/>
              <i n="[Tab_kode].[presentasjon].&amp;[øko. melkekyr]" c="øko. melkekyr" nd="1"/>
              <i n="[Tab_kode].[presentasjon].&amp;[øko. poteter]" c="øko. poteter" nd="1"/>
              <i n="[Tab_kode].[presentasjon].&amp;[øko. sauer]" c="øko. sauer" nd="1"/>
              <i n="[Tab_kode].[presentasjon].&amp;[øko. slaktegriser]" c="øko. slaktegriser" nd="1"/>
              <i n="[Tab_kode].[presentasjon].&amp;[øko. verpehøner]" c="øko. verpehøner" nd="1"/>
              <i n="[Tab_kode].[presentasjon].&amp;[øko. øvrig storfe]" c="øko. øvrig storfe" nd="1"/>
              <i n="[Tab_kode].[presentasjon].&amp;[øko.innmarksbeite]" c="øko.innmarksbeite" nd="1"/>
            </range>
          </ranges>
        </level>
      </levels>
      <selections count="1">
        <selection n="[Tab_kode].[presentasjon].[All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presentasjon].[presentasjon]" count="78"/>
      </x15:slicerCacheHideItemsWithNoData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esentasjon5" xr10:uid="{1BEDF701-CCAB-4145-8D8E-04C75BBFD16C}" sourceName="[Tab_kode].[presentasjon]">
  <pivotTables>
    <pivotTable tabId="30" name="Pivottabell4"/>
    <pivotTable tabId="30" name="Pivottabell5"/>
    <pivotTable tabId="30" name="Pivottabell10"/>
    <pivotTable tabId="30" name="Pivottabell11"/>
  </pivotTables>
  <data>
    <olap pivotCacheId="1957734503">
      <levels count="2">
        <level uniqueName="[Tab_kode].[presentasjon].[(All)]" sourceCaption="(All)" count="0"/>
        <level uniqueName="[Tab_kode].[presentasjon].[presentasjon]" sourceCaption="presentasjon" count="87">
          <ranges>
            <range startItem="0">
              <i n="[Tab_kode].[presentasjon].&amp;[andre bærarter]" c="andre bærarter"/>
              <i n="[Tab_kode].[presentasjon].&amp;[bygg]" c="bygg"/>
              <i n="[Tab_kode].[presentasjon].&amp;[epler]" c="epler"/>
              <i n="[Tab_kode].[presentasjon].&amp;[fulldyrka eng]" c="fulldyrka eng"/>
              <i n="[Tab_kode].[presentasjon].&amp;[grønnsaker]" c="grønnsaker"/>
              <i n="[Tab_kode].[presentasjon].&amp;[havre]" c="havre"/>
              <i n="[Tab_kode].[presentasjon].&amp;[høsthvete]" c="høsthvete"/>
              <i n="[Tab_kode].[presentasjon].&amp;[innmarksbeite]" c="innmarksbeite"/>
              <i n="[Tab_kode].[presentasjon].&amp;[jordbær]" c="jordbær"/>
              <i n="[Tab_kode].[presentasjon].&amp;[overflatedyrka eng]" c="overflatedyrka eng"/>
              <i n="[Tab_kode].[presentasjon].&amp;[poteter]" c="poteter"/>
              <i n="[Tab_kode].[presentasjon].&amp;[rug og rughvete]" c="rug og rughvete"/>
              <i n="[Tab_kode].[presentasjon].&amp;[vårhvete]" c="vårhvete"/>
              <i n="[Tab_kode].[presentasjon].&amp;[alpakka]" c="alpakka" nd="1"/>
              <i n="[Tab_kode].[presentasjon].&amp;[ammegeiter]" c="ammegeiter" nd="1"/>
              <i n="[Tab_kode].[presentasjon].&amp;[ammekyr]" c="ammekyr" nd="1"/>
              <i n="[Tab_kode].[presentasjon].&amp;[ammekyr 50 % kjøttfe]" c="ammekyr 50 % kjøttfe" nd="1"/>
              <i n="[Tab_kode].[presentasjon].&amp;[andre fruktarter]" c="andre fruktarter" nd="1"/>
              <i n="[Tab_kode].[presentasjon].&amp;[andre grovfôrvekster]" c="andre grovfôrvekster" nd="1"/>
              <i n="[Tab_kode].[presentasjon].&amp;[annet korn]" c="annet korn" nd="1"/>
              <i n="[Tab_kode].[presentasjon].&amp;[areal ikke prod.tilsk]" c="areal ikke prod.tilsk" nd="1"/>
              <i n="[Tab_kode].[presentasjon].&amp;[avlspurker]" c="avlspurker" nd="1"/>
              <i n="[Tab_kode].[presentasjon].&amp;[beite ikke drift]" c="beite ikke drift" nd="1"/>
              <i n="[Tab_kode].[presentasjon].&amp;[belgvekster konserv]" c="belgvekster konserv" nd="1"/>
              <i n="[Tab_kode].[presentasjon].&amp;[belgvekster til modning]" c="belgvekster til modning" nd="1"/>
              <i n="[Tab_kode].[presentasjon].&amp;[bifolk]" c="bifolk" nd="1"/>
              <i n="[Tab_kode].[presentasjon].&amp;[blomster friland]" c="blomster friland" nd="1"/>
              <i n="[Tab_kode].[presentasjon].&amp;[brakkareal]" c="brakkareal" nd="1"/>
              <i n="[Tab_kode].[presentasjon].&amp;[esel]" c="esel" nd="1"/>
              <i n="[Tab_kode].[presentasjon].&amp;[fulldyrka ikke drift]" c="fulldyrka ikke drift" nd="1"/>
              <i n="[Tab_kode].[presentasjon].&amp;[geiter]" c="geiter" nd="1"/>
              <i n="[Tab_kode].[presentasjon].&amp;[geiter og kje]" c="geiter og kje" nd="1"/>
              <i n="[Tab_kode].[presentasjon].&amp;[grønngjødsling]" c="grønngjødsling" nd="1"/>
              <i n="[Tab_kode].[presentasjon].&amp;[hest i pensjon]" c="hest i pensjon" nd="1"/>
              <i n="[Tab_kode].[presentasjon].&amp;[hester]" c="hester" nd="1"/>
              <i n="[Tab_kode].[presentasjon].&amp;[hjort]" c="hjort" nd="1"/>
              <i n="[Tab_kode].[presentasjon].&amp;[høy]" c="høy" nd="1"/>
              <i n="[Tab_kode].[presentasjon].&amp;[høyensilasje]" c="høyensilasje" nd="1"/>
              <i n="[Tab_kode].[presentasjon].&amp;[kalkun, and, gås for avl]" c="kalkun, and, gås for avl" nd="1"/>
              <i n="[Tab_kode].[presentasjon].&amp;[kalkun, and, gås for slakt]" c="kalkun, and, gås for slakt" nd="1"/>
              <i n="[Tab_kode].[presentasjon].&amp;[kaniner]" c="kaniner" nd="1"/>
              <i n="[Tab_kode].[presentasjon].&amp;[korn til krossing]" c="korn til krossing" nd="1"/>
              <i n="[Tab_kode].[presentasjon].&amp;[kyr]" c="kyr" nd="1"/>
              <i n="[Tab_kode].[presentasjon].&amp;[lam]" c="lam" nd="1"/>
              <i n="[Tab_kode].[presentasjon].&amp;[lama]" c="lama" nd="1"/>
              <i n="[Tab_kode].[presentasjon].&amp;[livkyllinger]" c="livkyllinger" nd="1"/>
              <i n="[Tab_kode].[presentasjon].&amp;[melkekyr]" c="melkekyr" nd="1"/>
              <i n="[Tab_kode].[presentasjon].&amp;[moreller og kirsebær]" c="moreller og kirsebær" nd="1"/>
              <i n="[Tab_kode].[presentasjon].&amp;[okser]" c="okser" nd="1"/>
              <i n="[Tab_kode].[presentasjon].&amp;[oljevekster]" c="oljevekster" nd="1"/>
              <i n="[Tab_kode].[presentasjon].&amp;[plommer]" c="plommer" nd="1"/>
              <i n="[Tab_kode].[presentasjon].&amp;[pærer]" c="pærer" nd="1"/>
              <i n="[Tab_kode].[presentasjon].&amp;[råner]" c="råner" nd="1"/>
              <i n="[Tab_kode].[presentasjon].&amp;[sauer]" c="sauer" nd="1"/>
              <i n="[Tab_kode].[presentasjon].&amp;[slaktegris]" c="slaktegris" nd="1"/>
              <i n="[Tab_kode].[presentasjon].&amp;[slaktekyllinger]" c="slaktekyllinger" nd="1"/>
              <i n="[Tab_kode].[presentasjon].&amp;[smågriser]" c="smågriser" nd="1"/>
              <i n="[Tab_kode].[presentasjon].&amp;[surfôr]" c="surfôr" nd="1"/>
              <i n="[Tab_kode].[presentasjon].&amp;[søyer]" c="søyer" nd="1"/>
              <i n="[Tab_kode].[presentasjon].&amp;[såfrø]" c="såfrø" nd="1"/>
              <i n="[Tab_kode].[presentasjon].&amp;[unghester]" c="unghester" nd="1"/>
              <i n="[Tab_kode].[presentasjon].&amp;[unghjort]" c="unghjort" nd="1"/>
              <i n="[Tab_kode].[presentasjon].&amp;[ungpurker]" c="ungpurker" nd="1"/>
              <i n="[Tab_kode].[presentasjon].&amp;[ungråner]" c="ungråner" nd="1"/>
              <i n="[Tab_kode].[presentasjon].&amp;[verpehøner]" c="verpehøner" nd="1"/>
              <i n="[Tab_kode].[presentasjon].&amp;[værer]" c="værer" nd="1"/>
              <i n="[Tab_kode].[presentasjon].&amp;[øko. ammegeiter]" c="øko. ammegeiter" nd="1"/>
              <i n="[Tab_kode].[presentasjon].&amp;[øko. ammekyr]" c="øko. ammekyr" nd="1"/>
              <i n="[Tab_kode].[presentasjon].&amp;[øko. ann areal 1. år karens]" c="øko. ann areal 1. år karens" nd="1"/>
              <i n="[Tab_kode].[presentasjon].&amp;[øko. avlsgriser]" c="øko. avlsgriser" nd="1"/>
              <i n="[Tab_kode].[presentasjon].&amp;[øko. brakkareal]" c="øko. brakkareal" nd="1"/>
              <i n="[Tab_kode].[presentasjon].&amp;[øko. frukt og bær]" c="øko. frukt og bær" nd="1"/>
              <i n="[Tab_kode].[presentasjon].&amp;[øko. grovfôr 1. år kar.]" c="øko. grovfôr 1. år kar." nd="1"/>
              <i n="[Tab_kode].[presentasjon].&amp;[øko. grovfôrareal]" c="øko. grovfôrareal" nd="1"/>
              <i n="[Tab_kode].[presentasjon].&amp;[øko. grønngjødsling]" c="øko. grønngjødsling" nd="1"/>
              <i n="[Tab_kode].[presentasjon].&amp;[øko. grønnsaker]" c="øko. grønnsaker" nd="1"/>
              <i n="[Tab_kode].[presentasjon].&amp;[øko. innm.,beite 1. år kar.]" c="øko. innm.,beite 1. år kar." nd="1"/>
              <i n="[Tab_kode].[presentasjon].&amp;[øko. korn]" c="øko. korn" nd="1"/>
              <i n="[Tab_kode].[presentasjon].&amp;[øko. melkegeiter]" c="øko. melkegeiter" nd="1"/>
              <i n="[Tab_kode].[presentasjon].&amp;[øko. melkekyr]" c="øko. melkekyr" nd="1"/>
              <i n="[Tab_kode].[presentasjon].&amp;[øko. poteter]" c="øko. poteter" nd="1"/>
              <i n="[Tab_kode].[presentasjon].&amp;[øko. sauer]" c="øko. sauer" nd="1"/>
              <i n="[Tab_kode].[presentasjon].&amp;[øko. slaktegriser]" c="øko. slaktegriser" nd="1"/>
              <i n="[Tab_kode].[presentasjon].&amp;[øko. verpehøner]" c="øko. verpehøner" nd="1"/>
              <i n="[Tab_kode].[presentasjon].&amp;[øko. øvrig storfe]" c="øko. øvrig storfe" nd="1"/>
              <i n="[Tab_kode].[presentasjon].&amp;[øko.innmarksbeite]" c="øko.innmarksbeite" nd="1"/>
              <i n="[Tab_kode].[presentasjon].&amp;[øvrig storfe]" c="øvrig storfe" nd="1"/>
            </range>
          </ranges>
        </level>
      </levels>
      <selections count="1">
        <selection n="[Tab_kode].[presentasjon].&amp;[poteter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Tab_kode].[presentasjon].[presentasjon]" count="74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3" xr10:uid="{41FDACF1-95CC-4A35-93AB-13332C71382C}" cache="Slicer_kommune11" caption="kommune" level="1" style="SlicerStyleDark1" rowHeight="20955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esentasjon 5" xr10:uid="{3C7CA4DF-3F7C-49A1-9BA0-DA48AD271CC2}" cache="Slicer_presentasjon5" caption="plantekulturer" columnCount="7" level="1" style="SlicerStyleDark1" rowHeight="20955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lle plante-/dyreslag" xr10:uid="{C244A531-59F5-455C-93FB-561A40A5EAB6}" cache="Slicer_alle_plante__dyreslag" caption="produksjon" columnCount="7" level="1" style="SlicerStyleDark1" rowHeight="209550"/>
  <slicer name="Søknadsår 6" xr10:uid="{A28FF065-9A16-4374-8354-CEBEC7FF93CA}" cache="Slicer_Søknadsår3" caption="år" columnCount="2" level="1" style="SlicerStyleDark1" rowHeight="1800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 1" xr10:uid="{7AED573D-3332-4CAF-A481-A7B5D136B0DF}" cache="Slicer_Søknadsår1" caption="Søknadsår" level="1" rowHeight="2095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2" xr10:uid="{7F19CF89-C2AC-4650-8492-1F3987AC122A}" cache="Slicer_kommune11" caption="kommune" level="1" style="SlicerStyleDark1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 2" xr10:uid="{F1FBBC9D-91BE-4B7B-82BB-217B2E83B77B}" cache="Slicer_Søknadsår1" caption="år" level="1" style="SlicerStyleOther2" rowHeight="252000"/>
  <slicer name="presentasjon" xr10:uid="{59F302C1-40A1-4A97-B23A-7161A46314D5}" cache="Slicer_presentasjon" caption="vekst" level="1" style="SlicerStyleDark1" rowHeight="252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 3" xr10:uid="{A050847B-F024-4FC9-9BB7-9D88E0ECD532}" cache="Slicer_Søknadsår1" caption="år" columnCount="3" level="1" style="SlicerStyleDark1" rowHeight="180000"/>
  <slicer name="presentasjon 1" xr10:uid="{56F642F3-5DF2-4215-BE6E-E378454DFB02}" cache="Slicer_presentasjon1" caption="vekster" columnCount="5" level="1" style="SlicerStyleDark1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 4" xr10:uid="{3664F110-3F6D-4F7A-A136-D3D8DB0C104E}" cache="Slicer_Søknadsår" caption="år" level="1" style="SlicerStyleDark1" rowHeight="209550"/>
  <slicer name="presentasjon 2" xr10:uid="{D0CED599-AADC-44D3-8EEF-E302D45E2406}" cache="Slicer_presentasjon2" caption="husdyrslag" level="1" style="SlicerStyleDark1" rowHeight="2095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 5" xr10:uid="{54FC0E27-9DF4-43CE-A4F8-6B059199402B}" cache="Slicer_Søknadsår2" caption="år" level="1" style="SlicerStyleDark1" rowHeight="209550"/>
  <slicer name="presentasjon 3" xr10:uid="{B9E25652-CECC-404D-AA04-2C6EB29887E7}" cache="Slicer_presentasjon3" caption="husdyrslag" level="1" style="SlicerStyleDark1" rowHeight="2095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" xr10:uid="{DE7BFA3D-87FA-422E-BD5D-5D807D38596F}" cache="Slicer_Søknadsår1" caption="år" level="1" style="SlicerStyleDark1" rowHeight="2095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øknadsår 7" xr10:uid="{CF2490D9-3447-4B3A-94DA-5C3E63FAE393}" cache="Slicer_Søknadsår4" caption="år" level="1" style="SlicerStyleDark2" rowHeight="2095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esentasjon 4" xr10:uid="{F5DD4CE9-5295-4651-85C9-1E3BD02E3358}" cache="Slicer_presentasjon4" caption="husdyrslag" columnCount="7" level="1" style="SlicerStyleDark1" rowHeight="2095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6082FC-6F6B-4F11-969D-06E1FDB1346B}" name="Tab_kode" displayName="Tab_kode" ref="B2:J110" totalsRowShown="0" headerRowDxfId="189" dataDxfId="188">
  <autoFilter ref="B2:J110" xr:uid="{546082FC-6F6B-4F11-969D-06E1FDB1346B}"/>
  <tableColumns count="9">
    <tableColumn id="1" xr3:uid="{008293F9-F857-43B7-A419-824AE4CA748B}" name="Kode" dataDxfId="187"/>
    <tableColumn id="2" xr3:uid="{507345CB-D0E3-4C4D-9695-D373725E036A}" name="Beskrivelse" dataDxfId="186"/>
    <tableColumn id="3" xr3:uid="{28C50D39-3EE6-45A8-84BA-9FE551E6EB78}" name="Basis" dataDxfId="185"/>
    <tableColumn id="4" xr3:uid="{602213AB-5E85-4DF8-8D10-36ACFD78484B}" name="Hovedgruppe" dataDxfId="184"/>
    <tableColumn id="5" xr3:uid="{54A629AA-9564-4E74-B931-A665B6B1A0CF}" name="Undergrupper" dataDxfId="183"/>
    <tableColumn id="9" xr3:uid="{A9F078DA-CD92-467A-9C7A-FF620CC42F26}" name="presentasjon" dataDxfId="182"/>
    <tableColumn id="6" xr3:uid="{8B011603-41D4-4315-B5A2-757F49919FE3}" name="alle plante-/dyreslag" dataDxfId="181"/>
    <tableColumn id="7" xr3:uid="{7FD4805E-EEAB-41AC-820F-FB4A91BC4FF3}" name="Gruppe 2" dataDxfId="180"/>
    <tableColumn id="8" xr3:uid="{53C255F2-0394-4D8F-AB60-3202277253D5}" name="Gruppe 3" dataDxfId="17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834077-8734-47ED-BA89-B1BB139A045C}" name="Tab_kommune" displayName="Tab_kommune" ref="D7:J116" totalsRowShown="0">
  <autoFilter ref="D7:J116" xr:uid="{71834077-8734-47ED-BA89-B1BB139A045C}"/>
  <sortState xmlns:xlrd2="http://schemas.microsoft.com/office/spreadsheetml/2017/richdata2" ref="D8:J116">
    <sortCondition ref="D8:D116"/>
  </sortState>
  <tableColumns count="7">
    <tableColumn id="1" xr3:uid="{E2E7DCED-A207-4D34-8C54-8C156E8D55AB}" name="Kom_koble"/>
    <tableColumn id="2" xr3:uid="{89E58B31-1147-4FAD-B2A3-59F0CF944749}" name="knr_kom"/>
    <tableColumn id="3" xr3:uid="{B3B7225C-8C5E-4BF1-A619-E8946BFEAFEB}" name="kommune"/>
    <tableColumn id="4" xr3:uid="{C40D0A4F-079C-48AC-8D04-85F0EE44A79C}" name="Region"/>
    <tableColumn id="5" xr3:uid="{5F983EB6-49DE-48C4-9258-E16D93AF34B9}" name="Jordbruksområde"/>
    <tableColumn id="6" xr3:uid="{71680CB1-1C00-4DA0-9EB4-0A7090CA07EF}" name="Region2"/>
    <tableColumn id="7" xr3:uid="{E6B60F11-58E1-40D2-925B-1E4DCDE5BBFA}" name="Region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microsoft.com/office/2007/relationships/slicer" Target="../slicers/slicer5.xml"/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/Relationships>
</file>

<file path=xl/worksheets/_rels/sheet12.xml.rels><?xml version="1.0" encoding="UTF-8" standalone="yes"?>
<Relationships xmlns="http://schemas.openxmlformats.org/package/2006/relationships"><Relationship Id="rId2" Type="http://schemas.microsoft.com/office/2007/relationships/slicer" Target="../slicers/slicer6.xml"/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/Relationships>
</file>

<file path=xl/worksheets/_rels/sheet14.xml.rels><?xml version="1.0" encoding="UTF-8" standalone="yes"?>
<Relationships xmlns="http://schemas.openxmlformats.org/package/2006/relationships"><Relationship Id="rId2" Type="http://schemas.microsoft.com/office/2007/relationships/slicer" Target="../slicers/slicer7.xml"/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26.xml"/><Relationship Id="rId3" Type="http://schemas.openxmlformats.org/officeDocument/2006/relationships/pivotTable" Target="../pivotTables/pivotTable21.xml"/><Relationship Id="rId7" Type="http://schemas.openxmlformats.org/officeDocument/2006/relationships/pivotTable" Target="../pivotTables/pivotTable25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6" Type="http://schemas.openxmlformats.org/officeDocument/2006/relationships/pivotTable" Target="../pivotTables/pivotTable24.xml"/><Relationship Id="rId5" Type="http://schemas.openxmlformats.org/officeDocument/2006/relationships/pivotTable" Target="../pivotTables/pivotTable23.xml"/><Relationship Id="rId4" Type="http://schemas.openxmlformats.org/officeDocument/2006/relationships/pivotTable" Target="../pivotTables/pivotTable2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9.xml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/Relationships>
</file>

<file path=xl/worksheets/_rels/sheet17.xml.rels><?xml version="1.0" encoding="UTF-8" standalone="yes"?>
<Relationships xmlns="http://schemas.openxmlformats.org/package/2006/relationships"><Relationship Id="rId2" Type="http://schemas.microsoft.com/office/2007/relationships/slicer" Target="../slicers/slicer8.xml"/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2" Type="http://schemas.microsoft.com/office/2007/relationships/slicer" Target="../slicers/slicer9.xml"/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2" Type="http://schemas.microsoft.com/office/2007/relationships/slicer" Target="../slicers/slicer10.xml"/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2.xml"/><Relationship Id="rId2" Type="http://schemas.openxmlformats.org/officeDocument/2006/relationships/pivotTable" Target="../pivotTables/pivotTable31.xml"/><Relationship Id="rId1" Type="http://schemas.openxmlformats.org/officeDocument/2006/relationships/pivotTable" Target="../pivotTables/pivotTable30.xml"/><Relationship Id="rId4" Type="http://schemas.openxmlformats.org/officeDocument/2006/relationships/pivotTable" Target="../pivotTables/pivotTable33.xml"/></Relationships>
</file>

<file path=xl/worksheets/_rels/sheet21.xml.rels><?xml version="1.0" encoding="UTF-8" standalone="yes"?>
<Relationships xmlns="http://schemas.openxmlformats.org/package/2006/relationships"><Relationship Id="rId2" Type="http://schemas.microsoft.com/office/2007/relationships/slicer" Target="../slicers/slicer11.xml"/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ivotTable" Target="../pivotTables/pivotTable35.xml"/><Relationship Id="rId1" Type="http://schemas.openxmlformats.org/officeDocument/2006/relationships/pivotTable" Target="../pivotTables/pivotTable34.xml"/><Relationship Id="rId4" Type="http://schemas.microsoft.com/office/2007/relationships/slicer" Target="../slicers/slicer1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7.xml"/><Relationship Id="rId1" Type="http://schemas.openxmlformats.org/officeDocument/2006/relationships/pivotTable" Target="../pivotTables/pivotTable36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9.xml"/><Relationship Id="rId1" Type="http://schemas.openxmlformats.org/officeDocument/2006/relationships/pivotTable" Target="../pivotTables/pivotTable3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fmtlaly@statsforvaleren.no" TargetMode="External"/><Relationship Id="rId1" Type="http://schemas.openxmlformats.org/officeDocument/2006/relationships/hyperlink" Target="mailto:jsandberg@vivaldi.ne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openxmlformats.org/officeDocument/2006/relationships/pivotTable" Target="../pivotTables/pivotTable10.xml"/><Relationship Id="rId5" Type="http://schemas.openxmlformats.org/officeDocument/2006/relationships/pivotTable" Target="../pivotTables/pivotTable9.xml"/><Relationship Id="rId4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3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1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925F-BF32-4CED-BD3C-13C7BC61B3F1}">
  <sheetPr codeName="Ark1">
    <tabColor rgb="FFFF0000"/>
  </sheetPr>
  <dimension ref="A2:L110"/>
  <sheetViews>
    <sheetView showGridLines="0" topLeftCell="A58" workbookViewId="0">
      <selection activeCell="H111" sqref="H111"/>
    </sheetView>
  </sheetViews>
  <sheetFormatPr baseColWidth="10" defaultRowHeight="12.75" x14ac:dyDescent="0.2"/>
  <cols>
    <col min="2" max="2" width="11.42578125" style="26"/>
    <col min="3" max="3" width="41.140625" style="27" customWidth="1"/>
    <col min="4" max="4" width="11.42578125" style="32"/>
    <col min="5" max="5" width="20" style="26" customWidth="1"/>
    <col min="6" max="6" width="40.5703125" style="26" customWidth="1"/>
    <col min="7" max="7" width="32.42578125" style="26" customWidth="1"/>
    <col min="8" max="8" width="28.85546875" style="26" customWidth="1"/>
    <col min="9" max="10" width="11.42578125" style="26"/>
  </cols>
  <sheetData>
    <row r="2" spans="2:10" x14ac:dyDescent="0.2">
      <c r="B2" s="24" t="s">
        <v>0</v>
      </c>
      <c r="C2" s="25" t="s">
        <v>1</v>
      </c>
      <c r="D2" s="24" t="s">
        <v>505</v>
      </c>
      <c r="E2" s="24" t="s">
        <v>506</v>
      </c>
      <c r="F2" s="24" t="s">
        <v>507</v>
      </c>
      <c r="G2" s="24" t="s">
        <v>548</v>
      </c>
      <c r="H2" s="24" t="s">
        <v>547</v>
      </c>
      <c r="I2" s="24" t="s">
        <v>508</v>
      </c>
      <c r="J2" s="24" t="s">
        <v>509</v>
      </c>
    </row>
    <row r="3" spans="2:10" x14ac:dyDescent="0.2">
      <c r="B3" s="26" t="s">
        <v>3</v>
      </c>
      <c r="C3" s="27" t="s">
        <v>4</v>
      </c>
      <c r="D3" s="28" t="s">
        <v>486</v>
      </c>
      <c r="E3" s="26" t="s">
        <v>551</v>
      </c>
      <c r="F3" s="26" t="s">
        <v>324</v>
      </c>
      <c r="G3" s="26" t="s">
        <v>324</v>
      </c>
      <c r="H3" s="26" t="s">
        <v>324</v>
      </c>
      <c r="I3" s="26" t="s">
        <v>550</v>
      </c>
      <c r="J3" s="26" t="s">
        <v>324</v>
      </c>
    </row>
    <row r="4" spans="2:10" x14ac:dyDescent="0.2">
      <c r="B4" s="26" t="s">
        <v>5</v>
      </c>
      <c r="C4" s="27" t="s">
        <v>6</v>
      </c>
      <c r="D4" s="28" t="s">
        <v>486</v>
      </c>
      <c r="E4" s="26" t="s">
        <v>551</v>
      </c>
      <c r="F4" s="26" t="s">
        <v>324</v>
      </c>
      <c r="G4" s="26" t="s">
        <v>324</v>
      </c>
      <c r="H4" s="26" t="s">
        <v>324</v>
      </c>
      <c r="I4" s="26" t="s">
        <v>550</v>
      </c>
      <c r="J4" s="26" t="s">
        <v>324</v>
      </c>
    </row>
    <row r="5" spans="2:10" x14ac:dyDescent="0.2">
      <c r="B5" s="26" t="s">
        <v>13</v>
      </c>
      <c r="C5" s="27" t="s">
        <v>239</v>
      </c>
      <c r="D5" s="28" t="s">
        <v>486</v>
      </c>
      <c r="E5" s="34" t="s">
        <v>551</v>
      </c>
      <c r="F5" s="34" t="s">
        <v>325</v>
      </c>
      <c r="G5" s="26" t="s">
        <v>501</v>
      </c>
      <c r="H5" s="26" t="s">
        <v>501</v>
      </c>
      <c r="I5" s="26" t="s">
        <v>550</v>
      </c>
      <c r="J5" s="26" t="s">
        <v>501</v>
      </c>
    </row>
    <row r="6" spans="2:10" x14ac:dyDescent="0.2">
      <c r="B6" s="26" t="s">
        <v>7</v>
      </c>
      <c r="C6" s="27" t="s">
        <v>8</v>
      </c>
      <c r="D6" s="28" t="s">
        <v>486</v>
      </c>
      <c r="E6" s="26" t="s">
        <v>551</v>
      </c>
      <c r="F6" s="26" t="s">
        <v>325</v>
      </c>
      <c r="G6" s="26" t="s">
        <v>326</v>
      </c>
      <c r="H6" s="26" t="s">
        <v>326</v>
      </c>
      <c r="I6" s="26" t="s">
        <v>550</v>
      </c>
      <c r="J6" s="26" t="s">
        <v>326</v>
      </c>
    </row>
    <row r="7" spans="2:10" x14ac:dyDescent="0.2">
      <c r="B7" s="26" t="s">
        <v>9</v>
      </c>
      <c r="C7" s="27" t="s">
        <v>10</v>
      </c>
      <c r="D7" s="28" t="s">
        <v>486</v>
      </c>
      <c r="E7" s="26" t="s">
        <v>551</v>
      </c>
      <c r="F7" s="26" t="s">
        <v>325</v>
      </c>
      <c r="G7" s="26" t="s">
        <v>327</v>
      </c>
      <c r="H7" s="26" t="s">
        <v>327</v>
      </c>
      <c r="I7" s="26" t="s">
        <v>550</v>
      </c>
      <c r="J7" s="26" t="s">
        <v>327</v>
      </c>
    </row>
    <row r="8" spans="2:10" x14ac:dyDescent="0.2">
      <c r="B8" s="33" t="s">
        <v>11</v>
      </c>
      <c r="C8" s="36" t="s">
        <v>12</v>
      </c>
      <c r="D8" s="38" t="s">
        <v>486</v>
      </c>
      <c r="E8" s="33" t="s">
        <v>551</v>
      </c>
      <c r="F8" s="33" t="s">
        <v>325</v>
      </c>
      <c r="G8" s="33" t="s">
        <v>328</v>
      </c>
      <c r="H8" s="33" t="s">
        <v>328</v>
      </c>
      <c r="I8" s="33" t="s">
        <v>550</v>
      </c>
      <c r="J8" s="33" t="s">
        <v>328</v>
      </c>
    </row>
    <row r="9" spans="2:10" x14ac:dyDescent="0.2">
      <c r="B9" s="26" t="s">
        <v>186</v>
      </c>
      <c r="C9" s="27" t="s">
        <v>187</v>
      </c>
      <c r="D9" s="29" t="s">
        <v>487</v>
      </c>
      <c r="E9" s="26" t="s">
        <v>551</v>
      </c>
      <c r="F9" s="26" t="s">
        <v>563</v>
      </c>
      <c r="G9" s="26" t="s">
        <v>330</v>
      </c>
      <c r="H9" s="26" t="s">
        <v>331</v>
      </c>
      <c r="I9" s="26" t="s">
        <v>550</v>
      </c>
      <c r="J9" s="26" t="s">
        <v>330</v>
      </c>
    </row>
    <row r="10" spans="2:10" x14ac:dyDescent="0.2">
      <c r="B10" s="26" t="s">
        <v>314</v>
      </c>
      <c r="C10" s="27" t="s">
        <v>315</v>
      </c>
      <c r="D10" s="29" t="s">
        <v>487</v>
      </c>
      <c r="E10" s="26" t="s">
        <v>551</v>
      </c>
      <c r="F10" s="26" t="s">
        <v>563</v>
      </c>
      <c r="G10" s="26" t="s">
        <v>330</v>
      </c>
      <c r="H10" s="26" t="s">
        <v>332</v>
      </c>
      <c r="I10" s="26" t="s">
        <v>550</v>
      </c>
      <c r="J10" s="26" t="s">
        <v>330</v>
      </c>
    </row>
    <row r="11" spans="2:10" x14ac:dyDescent="0.2">
      <c r="B11" s="26" t="s">
        <v>240</v>
      </c>
      <c r="C11" s="27" t="s">
        <v>241</v>
      </c>
      <c r="D11" s="29" t="s">
        <v>487</v>
      </c>
      <c r="E11" s="26" t="s">
        <v>551</v>
      </c>
      <c r="F11" s="26" t="s">
        <v>563</v>
      </c>
      <c r="G11" s="26" t="s">
        <v>330</v>
      </c>
      <c r="H11" s="26" t="s">
        <v>333</v>
      </c>
      <c r="I11" s="26" t="s">
        <v>550</v>
      </c>
      <c r="J11" s="26" t="s">
        <v>330</v>
      </c>
    </row>
    <row r="12" spans="2:10" x14ac:dyDescent="0.2">
      <c r="B12" s="26" t="s">
        <v>316</v>
      </c>
      <c r="C12" s="27" t="s">
        <v>317</v>
      </c>
      <c r="D12" s="29" t="s">
        <v>486</v>
      </c>
      <c r="E12" s="26" t="s">
        <v>551</v>
      </c>
      <c r="F12" s="26" t="s">
        <v>563</v>
      </c>
      <c r="G12" s="26" t="s">
        <v>329</v>
      </c>
      <c r="H12" s="26" t="s">
        <v>334</v>
      </c>
      <c r="I12" s="26" t="s">
        <v>550</v>
      </c>
      <c r="J12" s="26" t="s">
        <v>329</v>
      </c>
    </row>
    <row r="13" spans="2:10" x14ac:dyDescent="0.2">
      <c r="B13" s="33" t="s">
        <v>318</v>
      </c>
      <c r="C13" s="36" t="s">
        <v>319</v>
      </c>
      <c r="D13" s="38" t="s">
        <v>486</v>
      </c>
      <c r="E13" s="33" t="s">
        <v>551</v>
      </c>
      <c r="F13" s="33" t="s">
        <v>563</v>
      </c>
      <c r="G13" s="33" t="s">
        <v>329</v>
      </c>
      <c r="H13" s="33" t="s">
        <v>335</v>
      </c>
      <c r="I13" s="33" t="s">
        <v>550</v>
      </c>
      <c r="J13" s="33" t="s">
        <v>329</v>
      </c>
    </row>
    <row r="14" spans="2:10" x14ac:dyDescent="0.2">
      <c r="B14" s="26" t="s">
        <v>14</v>
      </c>
      <c r="C14" s="27" t="s">
        <v>15</v>
      </c>
      <c r="D14" s="28" t="s">
        <v>486</v>
      </c>
      <c r="E14" s="26" t="s">
        <v>551</v>
      </c>
      <c r="F14" s="26" t="s">
        <v>336</v>
      </c>
      <c r="G14" s="26" t="s">
        <v>337</v>
      </c>
      <c r="H14" s="26" t="s">
        <v>337</v>
      </c>
      <c r="I14" s="26" t="s">
        <v>550</v>
      </c>
      <c r="J14" s="26" t="s">
        <v>337</v>
      </c>
    </row>
    <row r="15" spans="2:10" x14ac:dyDescent="0.2">
      <c r="B15" s="26" t="s">
        <v>16</v>
      </c>
      <c r="C15" s="27" t="s">
        <v>17</v>
      </c>
      <c r="D15" s="28" t="s">
        <v>486</v>
      </c>
      <c r="E15" s="26" t="s">
        <v>551</v>
      </c>
      <c r="F15" s="26" t="s">
        <v>336</v>
      </c>
      <c r="G15" s="26" t="s">
        <v>338</v>
      </c>
      <c r="H15" s="26" t="s">
        <v>338</v>
      </c>
      <c r="I15" s="26" t="s">
        <v>550</v>
      </c>
      <c r="J15" s="26" t="s">
        <v>338</v>
      </c>
    </row>
    <row r="16" spans="2:10" x14ac:dyDescent="0.2">
      <c r="B16" s="26" t="s">
        <v>146</v>
      </c>
      <c r="C16" s="27" t="s">
        <v>147</v>
      </c>
      <c r="D16" s="28" t="s">
        <v>486</v>
      </c>
      <c r="E16" s="26" t="s">
        <v>551</v>
      </c>
      <c r="F16" s="26" t="s">
        <v>336</v>
      </c>
      <c r="G16" s="26" t="s">
        <v>339</v>
      </c>
      <c r="H16" s="26" t="s">
        <v>339</v>
      </c>
      <c r="I16" s="26" t="s">
        <v>550</v>
      </c>
      <c r="J16" s="26" t="s">
        <v>510</v>
      </c>
    </row>
    <row r="17" spans="2:10" x14ac:dyDescent="0.2">
      <c r="B17" s="26" t="s">
        <v>18</v>
      </c>
      <c r="C17" s="27" t="s">
        <v>313</v>
      </c>
      <c r="D17" s="28" t="s">
        <v>486</v>
      </c>
      <c r="E17" s="26" t="s">
        <v>551</v>
      </c>
      <c r="F17" s="26" t="s">
        <v>336</v>
      </c>
      <c r="G17" s="26" t="s">
        <v>546</v>
      </c>
      <c r="H17" s="26" t="s">
        <v>546</v>
      </c>
      <c r="I17" s="26" t="s">
        <v>550</v>
      </c>
      <c r="J17" s="26" t="s">
        <v>510</v>
      </c>
    </row>
    <row r="18" spans="2:10" x14ac:dyDescent="0.2">
      <c r="B18" s="26" t="s">
        <v>19</v>
      </c>
      <c r="C18" s="27" t="s">
        <v>20</v>
      </c>
      <c r="D18" s="28" t="s">
        <v>486</v>
      </c>
      <c r="E18" s="26" t="s">
        <v>551</v>
      </c>
      <c r="F18" s="26" t="s">
        <v>336</v>
      </c>
      <c r="G18" s="26" t="s">
        <v>340</v>
      </c>
      <c r="H18" s="26" t="s">
        <v>340</v>
      </c>
      <c r="I18" s="26" t="s">
        <v>550</v>
      </c>
      <c r="J18" s="26" t="s">
        <v>564</v>
      </c>
    </row>
    <row r="19" spans="2:10" x14ac:dyDescent="0.2">
      <c r="B19" s="33" t="s">
        <v>175</v>
      </c>
      <c r="C19" s="36" t="s">
        <v>176</v>
      </c>
      <c r="D19" s="38" t="s">
        <v>486</v>
      </c>
      <c r="E19" s="33" t="s">
        <v>551</v>
      </c>
      <c r="F19" s="33" t="s">
        <v>336</v>
      </c>
      <c r="G19" s="33" t="s">
        <v>341</v>
      </c>
      <c r="H19" s="33" t="s">
        <v>341</v>
      </c>
      <c r="I19" s="33" t="s">
        <v>550</v>
      </c>
      <c r="J19" s="33" t="s">
        <v>564</v>
      </c>
    </row>
    <row r="20" spans="2:10" x14ac:dyDescent="0.2">
      <c r="B20" s="26" t="s">
        <v>21</v>
      </c>
      <c r="C20" s="27" t="s">
        <v>22</v>
      </c>
      <c r="D20" s="28" t="s">
        <v>486</v>
      </c>
      <c r="E20" s="26" t="s">
        <v>551</v>
      </c>
      <c r="F20" s="26" t="s">
        <v>342</v>
      </c>
      <c r="G20" s="26" t="s">
        <v>343</v>
      </c>
      <c r="H20" s="26" t="s">
        <v>343</v>
      </c>
      <c r="I20" s="26" t="s">
        <v>550</v>
      </c>
      <c r="J20" s="26" t="s">
        <v>343</v>
      </c>
    </row>
    <row r="21" spans="2:10" x14ac:dyDescent="0.2">
      <c r="B21" s="26" t="s">
        <v>296</v>
      </c>
      <c r="C21" s="27" t="s">
        <v>297</v>
      </c>
      <c r="D21" s="28" t="s">
        <v>486</v>
      </c>
      <c r="E21" s="26" t="s">
        <v>551</v>
      </c>
      <c r="F21" s="26" t="s">
        <v>342</v>
      </c>
      <c r="G21" s="26" t="s">
        <v>343</v>
      </c>
      <c r="H21" s="26" t="s">
        <v>343</v>
      </c>
      <c r="I21" s="26" t="s">
        <v>550</v>
      </c>
      <c r="J21" s="26" t="s">
        <v>343</v>
      </c>
    </row>
    <row r="22" spans="2:10" x14ac:dyDescent="0.2">
      <c r="B22" s="26" t="s">
        <v>99</v>
      </c>
      <c r="C22" s="27" t="s">
        <v>100</v>
      </c>
      <c r="D22" s="30" t="s">
        <v>487</v>
      </c>
      <c r="E22" s="26" t="s">
        <v>551</v>
      </c>
      <c r="F22" s="26" t="s">
        <v>342</v>
      </c>
      <c r="G22" s="26" t="s">
        <v>500</v>
      </c>
      <c r="H22" s="26" t="s">
        <v>500</v>
      </c>
      <c r="I22" s="26" t="s">
        <v>550</v>
      </c>
      <c r="J22" s="26" t="s">
        <v>510</v>
      </c>
    </row>
    <row r="23" spans="2:10" x14ac:dyDescent="0.2">
      <c r="B23" s="26" t="s">
        <v>23</v>
      </c>
      <c r="C23" s="27" t="s">
        <v>24</v>
      </c>
      <c r="D23" s="30" t="s">
        <v>487</v>
      </c>
      <c r="E23" s="26" t="s">
        <v>551</v>
      </c>
      <c r="F23" s="26" t="s">
        <v>342</v>
      </c>
      <c r="G23" s="26" t="s">
        <v>344</v>
      </c>
      <c r="H23" s="26" t="s">
        <v>344</v>
      </c>
      <c r="I23" s="26" t="s">
        <v>550</v>
      </c>
      <c r="J23" s="26" t="s">
        <v>510</v>
      </c>
    </row>
    <row r="24" spans="2:10" x14ac:dyDescent="0.2">
      <c r="B24" s="26" t="s">
        <v>101</v>
      </c>
      <c r="C24" s="27" t="s">
        <v>102</v>
      </c>
      <c r="D24" s="30" t="s">
        <v>487</v>
      </c>
      <c r="E24" s="26" t="s">
        <v>551</v>
      </c>
      <c r="F24" s="26" t="s">
        <v>342</v>
      </c>
      <c r="G24" s="26" t="s">
        <v>345</v>
      </c>
      <c r="H24" s="26" t="s">
        <v>345</v>
      </c>
      <c r="I24" s="26" t="s">
        <v>550</v>
      </c>
      <c r="J24" s="26" t="s">
        <v>510</v>
      </c>
    </row>
    <row r="25" spans="2:10" x14ac:dyDescent="0.2">
      <c r="B25" s="26" t="s">
        <v>103</v>
      </c>
      <c r="C25" s="27" t="s">
        <v>104</v>
      </c>
      <c r="D25" s="30" t="s">
        <v>487</v>
      </c>
      <c r="E25" s="26" t="s">
        <v>551</v>
      </c>
      <c r="F25" s="26" t="s">
        <v>342</v>
      </c>
      <c r="G25" s="26" t="s">
        <v>346</v>
      </c>
      <c r="H25" s="26" t="s">
        <v>346</v>
      </c>
      <c r="I25" s="26" t="s">
        <v>550</v>
      </c>
      <c r="J25" s="26" t="s">
        <v>510</v>
      </c>
    </row>
    <row r="26" spans="2:10" x14ac:dyDescent="0.2">
      <c r="B26" s="26" t="s">
        <v>158</v>
      </c>
      <c r="C26" s="27" t="s">
        <v>159</v>
      </c>
      <c r="D26" s="30" t="s">
        <v>487</v>
      </c>
      <c r="E26" s="26" t="s">
        <v>551</v>
      </c>
      <c r="F26" s="26" t="s">
        <v>347</v>
      </c>
      <c r="G26" s="26" t="s">
        <v>348</v>
      </c>
      <c r="H26" s="26" t="s">
        <v>348</v>
      </c>
      <c r="I26" s="26" t="s">
        <v>550</v>
      </c>
      <c r="J26" s="26" t="s">
        <v>348</v>
      </c>
    </row>
    <row r="27" spans="2:10" x14ac:dyDescent="0.2">
      <c r="B27" s="26" t="s">
        <v>160</v>
      </c>
      <c r="C27" s="27" t="s">
        <v>161</v>
      </c>
      <c r="D27" s="30" t="s">
        <v>487</v>
      </c>
      <c r="E27" s="26" t="s">
        <v>551</v>
      </c>
      <c r="F27" s="26" t="s">
        <v>347</v>
      </c>
      <c r="G27" s="26" t="s">
        <v>349</v>
      </c>
      <c r="H27" s="26" t="s">
        <v>349</v>
      </c>
      <c r="I27" s="26" t="s">
        <v>550</v>
      </c>
      <c r="J27" s="26" t="s">
        <v>348</v>
      </c>
    </row>
    <row r="28" spans="2:10" x14ac:dyDescent="0.2">
      <c r="B28" s="26" t="s">
        <v>86</v>
      </c>
      <c r="C28" s="27" t="s">
        <v>87</v>
      </c>
      <c r="D28" s="30" t="s">
        <v>487</v>
      </c>
      <c r="E28" s="26" t="s">
        <v>551</v>
      </c>
      <c r="F28" s="26" t="s">
        <v>347</v>
      </c>
      <c r="G28" s="26" t="s">
        <v>350</v>
      </c>
      <c r="H28" s="26" t="s">
        <v>350</v>
      </c>
      <c r="I28" s="26" t="s">
        <v>550</v>
      </c>
      <c r="J28" s="26" t="s">
        <v>510</v>
      </c>
    </row>
    <row r="29" spans="2:10" x14ac:dyDescent="0.2">
      <c r="B29" s="26" t="s">
        <v>149</v>
      </c>
      <c r="C29" s="27" t="s">
        <v>150</v>
      </c>
      <c r="D29" s="30" t="s">
        <v>487</v>
      </c>
      <c r="E29" s="26" t="s">
        <v>551</v>
      </c>
      <c r="F29" s="26" t="s">
        <v>347</v>
      </c>
      <c r="G29" s="26" t="s">
        <v>351</v>
      </c>
      <c r="H29" s="26" t="s">
        <v>351</v>
      </c>
      <c r="I29" s="26" t="s">
        <v>550</v>
      </c>
      <c r="J29" s="35" t="s">
        <v>487</v>
      </c>
    </row>
    <row r="30" spans="2:10" x14ac:dyDescent="0.2">
      <c r="B30" s="26" t="s">
        <v>25</v>
      </c>
      <c r="C30" s="27" t="s">
        <v>504</v>
      </c>
      <c r="D30" s="30" t="s">
        <v>487</v>
      </c>
      <c r="E30" s="26" t="s">
        <v>551</v>
      </c>
      <c r="F30" s="26" t="s">
        <v>324</v>
      </c>
      <c r="G30" s="26" t="s">
        <v>488</v>
      </c>
      <c r="H30" s="26" t="s">
        <v>488</v>
      </c>
      <c r="I30" s="26" t="s">
        <v>550</v>
      </c>
      <c r="J30" s="35" t="s">
        <v>487</v>
      </c>
    </row>
    <row r="31" spans="2:10" x14ac:dyDescent="0.2">
      <c r="B31" s="26" t="s">
        <v>105</v>
      </c>
      <c r="C31" s="27" t="s">
        <v>106</v>
      </c>
      <c r="D31" s="30" t="s">
        <v>487</v>
      </c>
      <c r="E31" s="26" t="s">
        <v>551</v>
      </c>
      <c r="F31" s="26" t="s">
        <v>347</v>
      </c>
      <c r="G31" s="26" t="s">
        <v>352</v>
      </c>
      <c r="H31" s="26" t="s">
        <v>352</v>
      </c>
      <c r="I31" s="26" t="s">
        <v>550</v>
      </c>
      <c r="J31" s="26" t="s">
        <v>510</v>
      </c>
    </row>
    <row r="32" spans="2:10" x14ac:dyDescent="0.2">
      <c r="B32" s="26" t="s">
        <v>151</v>
      </c>
      <c r="C32" s="27" t="s">
        <v>152</v>
      </c>
      <c r="D32" s="29" t="s">
        <v>487</v>
      </c>
      <c r="E32" s="26" t="s">
        <v>551</v>
      </c>
      <c r="F32" s="26" t="s">
        <v>347</v>
      </c>
      <c r="G32" s="26" t="s">
        <v>353</v>
      </c>
      <c r="H32" s="26" t="s">
        <v>353</v>
      </c>
      <c r="I32" s="26" t="s">
        <v>550</v>
      </c>
      <c r="J32" s="26" t="s">
        <v>510</v>
      </c>
    </row>
    <row r="33" spans="1:12" x14ac:dyDescent="0.2">
      <c r="A33" s="9"/>
      <c r="B33" s="33" t="s">
        <v>88</v>
      </c>
      <c r="C33" s="36" t="s">
        <v>89</v>
      </c>
      <c r="D33" s="37" t="s">
        <v>487</v>
      </c>
      <c r="E33" s="33" t="s">
        <v>551</v>
      </c>
      <c r="F33" s="33" t="s">
        <v>347</v>
      </c>
      <c r="G33" s="33" t="s">
        <v>354</v>
      </c>
      <c r="H33" s="33" t="s">
        <v>354</v>
      </c>
      <c r="I33" s="33" t="s">
        <v>550</v>
      </c>
      <c r="J33" s="33" t="s">
        <v>510</v>
      </c>
      <c r="K33" s="9"/>
      <c r="L33" s="9"/>
    </row>
    <row r="34" spans="1:12" x14ac:dyDescent="0.2">
      <c r="B34" s="26" t="s">
        <v>26</v>
      </c>
      <c r="C34" s="27" t="s">
        <v>27</v>
      </c>
      <c r="D34" s="28" t="s">
        <v>486</v>
      </c>
      <c r="E34" s="26" t="s">
        <v>552</v>
      </c>
      <c r="F34" s="26" t="s">
        <v>355</v>
      </c>
      <c r="G34" s="26" t="s">
        <v>356</v>
      </c>
      <c r="H34" s="26" t="s">
        <v>356</v>
      </c>
      <c r="I34" s="26" t="s">
        <v>550</v>
      </c>
      <c r="J34" s="26" t="s">
        <v>356</v>
      </c>
    </row>
    <row r="35" spans="1:12" x14ac:dyDescent="0.2">
      <c r="B35" s="26" t="s">
        <v>28</v>
      </c>
      <c r="C35" s="27" t="s">
        <v>29</v>
      </c>
      <c r="D35" s="28" t="s">
        <v>486</v>
      </c>
      <c r="E35" s="26" t="s">
        <v>552</v>
      </c>
      <c r="F35" s="26" t="s">
        <v>355</v>
      </c>
      <c r="G35" s="26" t="s">
        <v>357</v>
      </c>
      <c r="H35" s="26" t="s">
        <v>357</v>
      </c>
      <c r="I35" s="26" t="s">
        <v>550</v>
      </c>
      <c r="J35" s="26" t="s">
        <v>357</v>
      </c>
    </row>
    <row r="36" spans="1:12" x14ac:dyDescent="0.2">
      <c r="B36" s="26" t="s">
        <v>30</v>
      </c>
      <c r="C36" s="27" t="s">
        <v>31</v>
      </c>
      <c r="D36" s="28" t="s">
        <v>486</v>
      </c>
      <c r="E36" s="26" t="s">
        <v>552</v>
      </c>
      <c r="F36" s="26" t="s">
        <v>355</v>
      </c>
      <c r="G36" s="26" t="s">
        <v>358</v>
      </c>
      <c r="H36" s="26" t="s">
        <v>358</v>
      </c>
      <c r="I36" s="26" t="s">
        <v>550</v>
      </c>
      <c r="J36" s="26" t="s">
        <v>358</v>
      </c>
    </row>
    <row r="37" spans="1:12" x14ac:dyDescent="0.2">
      <c r="B37" s="26" t="s">
        <v>107</v>
      </c>
      <c r="C37" s="27" t="s">
        <v>108</v>
      </c>
      <c r="D37" s="28" t="s">
        <v>487</v>
      </c>
      <c r="E37" s="26" t="s">
        <v>552</v>
      </c>
      <c r="F37" s="26" t="s">
        <v>355</v>
      </c>
      <c r="G37" s="26" t="s">
        <v>359</v>
      </c>
      <c r="H37" s="26" t="s">
        <v>359</v>
      </c>
      <c r="I37" s="26" t="s">
        <v>550</v>
      </c>
      <c r="J37" s="26" t="s">
        <v>359</v>
      </c>
    </row>
    <row r="38" spans="1:12" x14ac:dyDescent="0.2">
      <c r="B38" s="33" t="s">
        <v>32</v>
      </c>
      <c r="C38" s="36" t="s">
        <v>33</v>
      </c>
      <c r="D38" s="37" t="s">
        <v>487</v>
      </c>
      <c r="E38" s="33" t="s">
        <v>552</v>
      </c>
      <c r="F38" s="33" t="s">
        <v>355</v>
      </c>
      <c r="G38" s="33" t="s">
        <v>361</v>
      </c>
      <c r="H38" s="33" t="s">
        <v>361</v>
      </c>
      <c r="I38" s="33" t="s">
        <v>550</v>
      </c>
      <c r="J38" s="35" t="s">
        <v>487</v>
      </c>
    </row>
    <row r="39" spans="1:12" x14ac:dyDescent="0.2">
      <c r="B39" s="52" t="s">
        <v>109</v>
      </c>
      <c r="C39" s="53" t="s">
        <v>110</v>
      </c>
      <c r="D39" s="54" t="s">
        <v>486</v>
      </c>
      <c r="E39" s="52" t="s">
        <v>552</v>
      </c>
      <c r="F39" s="52" t="s">
        <v>502</v>
      </c>
      <c r="G39" s="52" t="s">
        <v>363</v>
      </c>
      <c r="H39" s="52" t="s">
        <v>363</v>
      </c>
      <c r="I39" s="52" t="s">
        <v>550</v>
      </c>
      <c r="J39" s="52" t="s">
        <v>363</v>
      </c>
    </row>
    <row r="40" spans="1:12" x14ac:dyDescent="0.2">
      <c r="B40" s="26" t="s">
        <v>200</v>
      </c>
      <c r="C40" s="27" t="s">
        <v>201</v>
      </c>
      <c r="D40" s="29" t="s">
        <v>487</v>
      </c>
      <c r="E40" s="26" t="s">
        <v>552</v>
      </c>
      <c r="F40" s="26" t="s">
        <v>364</v>
      </c>
      <c r="G40" s="26" t="s">
        <v>365</v>
      </c>
      <c r="H40" s="26" t="s">
        <v>365</v>
      </c>
      <c r="I40" s="26" t="s">
        <v>550</v>
      </c>
      <c r="J40" s="35" t="s">
        <v>487</v>
      </c>
    </row>
    <row r="41" spans="1:12" x14ac:dyDescent="0.2">
      <c r="B41" s="26" t="s">
        <v>183</v>
      </c>
      <c r="C41" s="27" t="s">
        <v>184</v>
      </c>
      <c r="D41" s="29" t="s">
        <v>487</v>
      </c>
      <c r="E41" s="26" t="s">
        <v>552</v>
      </c>
      <c r="F41" s="26" t="s">
        <v>364</v>
      </c>
      <c r="G41" s="26" t="s">
        <v>503</v>
      </c>
      <c r="H41" s="26" t="s">
        <v>503</v>
      </c>
      <c r="I41" s="26" t="s">
        <v>550</v>
      </c>
      <c r="J41" s="26" t="s">
        <v>510</v>
      </c>
    </row>
    <row r="42" spans="1:12" x14ac:dyDescent="0.2">
      <c r="B42" s="26" t="s">
        <v>111</v>
      </c>
      <c r="C42" s="27" t="s">
        <v>112</v>
      </c>
      <c r="D42" s="29" t="s">
        <v>487</v>
      </c>
      <c r="E42" s="26" t="s">
        <v>552</v>
      </c>
      <c r="F42" s="26" t="s">
        <v>364</v>
      </c>
      <c r="G42" s="26" t="s">
        <v>366</v>
      </c>
      <c r="H42" s="26" t="s">
        <v>366</v>
      </c>
      <c r="I42" s="26" t="s">
        <v>550</v>
      </c>
      <c r="J42" s="35" t="s">
        <v>487</v>
      </c>
    </row>
    <row r="43" spans="1:12" x14ac:dyDescent="0.2">
      <c r="B43" s="26" t="s">
        <v>170</v>
      </c>
      <c r="C43" s="27" t="s">
        <v>171</v>
      </c>
      <c r="D43" s="29" t="s">
        <v>487</v>
      </c>
      <c r="E43" s="26" t="s">
        <v>552</v>
      </c>
      <c r="F43" s="26" t="s">
        <v>364</v>
      </c>
      <c r="G43" s="26" t="s">
        <v>367</v>
      </c>
      <c r="H43" s="26" t="s">
        <v>367</v>
      </c>
      <c r="I43" s="26" t="s">
        <v>550</v>
      </c>
      <c r="J43" s="26" t="s">
        <v>367</v>
      </c>
    </row>
    <row r="44" spans="1:12" x14ac:dyDescent="0.2">
      <c r="B44" s="26" t="s">
        <v>172</v>
      </c>
      <c r="C44" s="27" t="s">
        <v>173</v>
      </c>
      <c r="D44" s="28" t="s">
        <v>486</v>
      </c>
      <c r="E44" s="26" t="s">
        <v>552</v>
      </c>
      <c r="F44" s="26" t="s">
        <v>364</v>
      </c>
      <c r="G44" s="26" t="s">
        <v>368</v>
      </c>
      <c r="H44" s="26" t="s">
        <v>368</v>
      </c>
      <c r="I44" s="26" t="s">
        <v>550</v>
      </c>
      <c r="J44" s="26" t="s">
        <v>368</v>
      </c>
    </row>
    <row r="45" spans="1:12" x14ac:dyDescent="0.2">
      <c r="B45" s="26" t="s">
        <v>167</v>
      </c>
      <c r="C45" s="27" t="s">
        <v>168</v>
      </c>
      <c r="D45" s="29" t="s">
        <v>487</v>
      </c>
      <c r="E45" s="26" t="s">
        <v>552</v>
      </c>
      <c r="F45" s="26" t="s">
        <v>364</v>
      </c>
      <c r="G45" s="26" t="s">
        <v>369</v>
      </c>
      <c r="H45" s="26" t="s">
        <v>369</v>
      </c>
      <c r="I45" s="26" t="s">
        <v>550</v>
      </c>
      <c r="J45" s="26" t="s">
        <v>369</v>
      </c>
    </row>
    <row r="46" spans="1:12" x14ac:dyDescent="0.2">
      <c r="B46" s="26" t="s">
        <v>113</v>
      </c>
      <c r="C46" s="27" t="s">
        <v>114</v>
      </c>
      <c r="D46" s="28" t="s">
        <v>486</v>
      </c>
      <c r="E46" s="26" t="s">
        <v>552</v>
      </c>
      <c r="F46" s="26" t="s">
        <v>364</v>
      </c>
      <c r="G46" s="26" t="s">
        <v>370</v>
      </c>
      <c r="H46" s="26" t="s">
        <v>370</v>
      </c>
      <c r="I46" s="26" t="s">
        <v>550</v>
      </c>
      <c r="J46" s="26" t="s">
        <v>370</v>
      </c>
    </row>
    <row r="47" spans="1:12" x14ac:dyDescent="0.2">
      <c r="B47" s="26" t="s">
        <v>34</v>
      </c>
      <c r="C47" s="27" t="s">
        <v>35</v>
      </c>
      <c r="D47" s="28" t="s">
        <v>486</v>
      </c>
      <c r="E47" s="26" t="s">
        <v>552</v>
      </c>
      <c r="F47" s="26" t="s">
        <v>364</v>
      </c>
      <c r="G47" s="26" t="s">
        <v>371</v>
      </c>
      <c r="H47" s="26" t="s">
        <v>371</v>
      </c>
      <c r="I47" s="26" t="s">
        <v>550</v>
      </c>
      <c r="J47" s="26" t="s">
        <v>371</v>
      </c>
    </row>
    <row r="48" spans="1:12" x14ac:dyDescent="0.2">
      <c r="B48" s="26" t="s">
        <v>115</v>
      </c>
      <c r="C48" s="27" t="s">
        <v>116</v>
      </c>
      <c r="D48" s="28" t="s">
        <v>486</v>
      </c>
      <c r="E48" s="26" t="s">
        <v>552</v>
      </c>
      <c r="F48" s="26" t="s">
        <v>364</v>
      </c>
      <c r="G48" s="26" t="s">
        <v>372</v>
      </c>
      <c r="H48" s="26" t="s">
        <v>372</v>
      </c>
      <c r="I48" s="26" t="s">
        <v>550</v>
      </c>
      <c r="J48" s="26" t="s">
        <v>372</v>
      </c>
    </row>
    <row r="49" spans="2:10" x14ac:dyDescent="0.2">
      <c r="B49" s="26" t="s">
        <v>268</v>
      </c>
      <c r="C49" s="27" t="s">
        <v>269</v>
      </c>
      <c r="D49" s="29" t="s">
        <v>487</v>
      </c>
      <c r="E49" s="26" t="s">
        <v>552</v>
      </c>
      <c r="F49" s="26" t="s">
        <v>364</v>
      </c>
      <c r="G49" s="26" t="s">
        <v>373</v>
      </c>
      <c r="H49" s="26" t="s">
        <v>373</v>
      </c>
      <c r="I49" s="26" t="s">
        <v>550</v>
      </c>
      <c r="J49" s="35" t="s">
        <v>487</v>
      </c>
    </row>
    <row r="50" spans="2:10" x14ac:dyDescent="0.2">
      <c r="B50" s="33" t="s">
        <v>117</v>
      </c>
      <c r="C50" s="36" t="s">
        <v>118</v>
      </c>
      <c r="D50" s="38" t="s">
        <v>486</v>
      </c>
      <c r="E50" s="33" t="s">
        <v>552</v>
      </c>
      <c r="F50" s="33" t="s">
        <v>364</v>
      </c>
      <c r="G50" s="33" t="s">
        <v>374</v>
      </c>
      <c r="H50" s="33" t="s">
        <v>374</v>
      </c>
      <c r="I50" s="33" t="s">
        <v>550</v>
      </c>
      <c r="J50" s="33" t="s">
        <v>374</v>
      </c>
    </row>
    <row r="51" spans="2:10" x14ac:dyDescent="0.2">
      <c r="B51" s="26" t="s">
        <v>119</v>
      </c>
      <c r="C51" s="27" t="s">
        <v>120</v>
      </c>
      <c r="D51" s="28" t="s">
        <v>486</v>
      </c>
      <c r="E51" s="26" t="s">
        <v>552</v>
      </c>
      <c r="F51" s="26" t="s">
        <v>502</v>
      </c>
      <c r="G51" s="26" t="s">
        <v>375</v>
      </c>
      <c r="H51" s="26" t="s">
        <v>375</v>
      </c>
      <c r="I51" s="26" t="s">
        <v>550</v>
      </c>
      <c r="J51" s="26" t="s">
        <v>375</v>
      </c>
    </row>
    <row r="52" spans="2:10" x14ac:dyDescent="0.2">
      <c r="B52" s="26" t="s">
        <v>214</v>
      </c>
      <c r="C52" s="27" t="s">
        <v>215</v>
      </c>
      <c r="D52" s="29" t="s">
        <v>487</v>
      </c>
      <c r="E52" s="26" t="s">
        <v>552</v>
      </c>
      <c r="F52" s="26" t="s">
        <v>502</v>
      </c>
      <c r="G52" s="26" t="s">
        <v>377</v>
      </c>
      <c r="H52" s="26" t="s">
        <v>377</v>
      </c>
      <c r="I52" s="26" t="s">
        <v>550</v>
      </c>
      <c r="J52" s="35" t="s">
        <v>487</v>
      </c>
    </row>
    <row r="53" spans="2:10" x14ac:dyDescent="0.2">
      <c r="B53" s="26" t="s">
        <v>121</v>
      </c>
      <c r="C53" s="27" t="s">
        <v>122</v>
      </c>
      <c r="D53" s="28" t="s">
        <v>486</v>
      </c>
      <c r="E53" s="26" t="s">
        <v>552</v>
      </c>
      <c r="F53" s="26" t="s">
        <v>502</v>
      </c>
      <c r="G53" s="26" t="s">
        <v>378</v>
      </c>
      <c r="H53" s="26" t="s">
        <v>378</v>
      </c>
      <c r="I53" s="26" t="s">
        <v>550</v>
      </c>
      <c r="J53" s="26" t="s">
        <v>378</v>
      </c>
    </row>
    <row r="54" spans="2:10" x14ac:dyDescent="0.2">
      <c r="B54" s="26" t="s">
        <v>216</v>
      </c>
      <c r="C54" s="27" t="s">
        <v>217</v>
      </c>
      <c r="D54" s="29" t="s">
        <v>487</v>
      </c>
      <c r="E54" s="26" t="s">
        <v>552</v>
      </c>
      <c r="F54" s="26" t="s">
        <v>502</v>
      </c>
      <c r="G54" s="26" t="s">
        <v>379</v>
      </c>
      <c r="H54" s="26" t="s">
        <v>379</v>
      </c>
      <c r="I54" s="26" t="s">
        <v>550</v>
      </c>
      <c r="J54" s="35" t="s">
        <v>487</v>
      </c>
    </row>
    <row r="55" spans="2:10" x14ac:dyDescent="0.2">
      <c r="B55" s="26" t="s">
        <v>123</v>
      </c>
      <c r="C55" s="27" t="s">
        <v>124</v>
      </c>
      <c r="D55" s="29" t="s">
        <v>487</v>
      </c>
      <c r="E55" s="26" t="s">
        <v>552</v>
      </c>
      <c r="F55" s="26" t="s">
        <v>502</v>
      </c>
      <c r="G55" s="26" t="s">
        <v>380</v>
      </c>
      <c r="H55" s="26" t="s">
        <v>380</v>
      </c>
      <c r="I55" s="26" t="s">
        <v>550</v>
      </c>
      <c r="J55" s="35" t="s">
        <v>487</v>
      </c>
    </row>
    <row r="56" spans="2:10" x14ac:dyDescent="0.2">
      <c r="B56" s="26" t="s">
        <v>125</v>
      </c>
      <c r="C56" s="27" t="s">
        <v>126</v>
      </c>
      <c r="D56" s="28" t="s">
        <v>486</v>
      </c>
      <c r="E56" s="26" t="s">
        <v>552</v>
      </c>
      <c r="F56" s="26" t="s">
        <v>502</v>
      </c>
      <c r="G56" s="26" t="s">
        <v>381</v>
      </c>
      <c r="H56" s="26" t="s">
        <v>381</v>
      </c>
      <c r="I56" s="26" t="s">
        <v>550</v>
      </c>
      <c r="J56" s="26" t="s">
        <v>381</v>
      </c>
    </row>
    <row r="57" spans="2:10" x14ac:dyDescent="0.2">
      <c r="B57" s="26" t="s">
        <v>127</v>
      </c>
      <c r="C57" s="27" t="s">
        <v>128</v>
      </c>
      <c r="D57" s="28" t="s">
        <v>486</v>
      </c>
      <c r="E57" s="26" t="s">
        <v>552</v>
      </c>
      <c r="F57" s="26" t="s">
        <v>502</v>
      </c>
      <c r="G57" s="26" t="s">
        <v>382</v>
      </c>
      <c r="H57" s="26" t="s">
        <v>382</v>
      </c>
      <c r="I57" s="26" t="s">
        <v>550</v>
      </c>
      <c r="J57" s="26" t="s">
        <v>382</v>
      </c>
    </row>
    <row r="58" spans="2:10" x14ac:dyDescent="0.2">
      <c r="B58" s="26" t="s">
        <v>203</v>
      </c>
      <c r="C58" s="27" t="s">
        <v>204</v>
      </c>
      <c r="D58" s="29" t="s">
        <v>487</v>
      </c>
      <c r="E58" s="26" t="s">
        <v>552</v>
      </c>
      <c r="F58" s="26" t="s">
        <v>502</v>
      </c>
      <c r="G58" s="26" t="s">
        <v>383</v>
      </c>
      <c r="H58" s="26" t="s">
        <v>383</v>
      </c>
      <c r="I58" s="26" t="s">
        <v>550</v>
      </c>
      <c r="J58" s="26" t="s">
        <v>383</v>
      </c>
    </row>
    <row r="59" spans="2:10" x14ac:dyDescent="0.2">
      <c r="B59" s="33" t="s">
        <v>192</v>
      </c>
      <c r="C59" s="36" t="s">
        <v>193</v>
      </c>
      <c r="D59" s="37" t="s">
        <v>487</v>
      </c>
      <c r="E59" s="33" t="s">
        <v>552</v>
      </c>
      <c r="F59" s="33" t="s">
        <v>502</v>
      </c>
      <c r="G59" s="33" t="s">
        <v>384</v>
      </c>
      <c r="H59" s="33" t="s">
        <v>384</v>
      </c>
      <c r="I59" s="33" t="s">
        <v>550</v>
      </c>
      <c r="J59" s="35" t="s">
        <v>487</v>
      </c>
    </row>
    <row r="60" spans="2:10" x14ac:dyDescent="0.2">
      <c r="B60" s="26" t="s">
        <v>129</v>
      </c>
      <c r="C60" s="27" t="s">
        <v>130</v>
      </c>
      <c r="D60" s="30" t="s">
        <v>487</v>
      </c>
      <c r="E60" s="26" t="s">
        <v>552</v>
      </c>
      <c r="F60" s="26" t="s">
        <v>360</v>
      </c>
      <c r="G60" s="26" t="s">
        <v>385</v>
      </c>
      <c r="H60" s="26" t="s">
        <v>385</v>
      </c>
      <c r="I60" s="26" t="s">
        <v>550</v>
      </c>
      <c r="J60" s="35" t="s">
        <v>487</v>
      </c>
    </row>
    <row r="61" spans="2:10" x14ac:dyDescent="0.2">
      <c r="B61" s="26" t="s">
        <v>36</v>
      </c>
      <c r="C61" s="27" t="s">
        <v>37</v>
      </c>
      <c r="D61" s="30" t="s">
        <v>487</v>
      </c>
      <c r="E61" s="26" t="s">
        <v>552</v>
      </c>
      <c r="F61" s="26" t="s">
        <v>360</v>
      </c>
      <c r="G61" s="26" t="s">
        <v>386</v>
      </c>
      <c r="H61" s="26" t="s">
        <v>386</v>
      </c>
      <c r="I61" s="26" t="s">
        <v>550</v>
      </c>
      <c r="J61" s="35" t="s">
        <v>487</v>
      </c>
    </row>
    <row r="62" spans="2:10" x14ac:dyDescent="0.2">
      <c r="B62" s="26" t="s">
        <v>38</v>
      </c>
      <c r="C62" s="27" t="s">
        <v>39</v>
      </c>
      <c r="D62" s="30" t="s">
        <v>487</v>
      </c>
      <c r="E62" s="26" t="s">
        <v>552</v>
      </c>
      <c r="F62" s="26" t="s">
        <v>360</v>
      </c>
      <c r="G62" s="26" t="s">
        <v>387</v>
      </c>
      <c r="H62" s="26" t="s">
        <v>387</v>
      </c>
      <c r="I62" s="26" t="s">
        <v>550</v>
      </c>
      <c r="J62" s="35" t="s">
        <v>487</v>
      </c>
    </row>
    <row r="63" spans="2:10" x14ac:dyDescent="0.2">
      <c r="B63" s="26" t="s">
        <v>131</v>
      </c>
      <c r="C63" s="27" t="s">
        <v>132</v>
      </c>
      <c r="D63" s="30" t="s">
        <v>487</v>
      </c>
      <c r="E63" s="26" t="s">
        <v>552</v>
      </c>
      <c r="F63" s="26" t="s">
        <v>360</v>
      </c>
      <c r="G63" s="26" t="s">
        <v>388</v>
      </c>
      <c r="H63" s="26" t="s">
        <v>388</v>
      </c>
      <c r="I63" s="26" t="s">
        <v>550</v>
      </c>
      <c r="J63" s="35" t="s">
        <v>487</v>
      </c>
    </row>
    <row r="64" spans="2:10" x14ac:dyDescent="0.2">
      <c r="B64" s="26" t="s">
        <v>40</v>
      </c>
      <c r="C64" s="27" t="s">
        <v>41</v>
      </c>
      <c r="D64" s="30" t="s">
        <v>487</v>
      </c>
      <c r="E64" s="26" t="s">
        <v>553</v>
      </c>
      <c r="F64" s="26" t="s">
        <v>489</v>
      </c>
      <c r="G64" s="26" t="s">
        <v>494</v>
      </c>
      <c r="H64" s="26" t="s">
        <v>327</v>
      </c>
      <c r="I64" s="26" t="s">
        <v>550</v>
      </c>
      <c r="J64" s="35" t="s">
        <v>487</v>
      </c>
    </row>
    <row r="65" spans="2:10" x14ac:dyDescent="0.2">
      <c r="B65" s="26" t="s">
        <v>42</v>
      </c>
      <c r="C65" s="27" t="s">
        <v>43</v>
      </c>
      <c r="D65" s="30" t="s">
        <v>487</v>
      </c>
      <c r="E65" s="26" t="s">
        <v>553</v>
      </c>
      <c r="F65" s="26" t="s">
        <v>493</v>
      </c>
      <c r="G65" s="26" t="s">
        <v>494</v>
      </c>
      <c r="H65" s="26" t="s">
        <v>327</v>
      </c>
      <c r="I65" s="26" t="s">
        <v>550</v>
      </c>
      <c r="J65" s="35" t="s">
        <v>487</v>
      </c>
    </row>
    <row r="66" spans="2:10" x14ac:dyDescent="0.2">
      <c r="B66" s="26" t="s">
        <v>44</v>
      </c>
      <c r="C66" s="27" t="s">
        <v>45</v>
      </c>
      <c r="D66" s="30" t="s">
        <v>487</v>
      </c>
      <c r="E66" s="26" t="s">
        <v>553</v>
      </c>
      <c r="F66" s="26" t="s">
        <v>489</v>
      </c>
      <c r="G66" s="26" t="s">
        <v>326</v>
      </c>
      <c r="H66" s="26" t="s">
        <v>326</v>
      </c>
      <c r="I66" s="26" t="s">
        <v>550</v>
      </c>
      <c r="J66" s="35" t="s">
        <v>487</v>
      </c>
    </row>
    <row r="67" spans="2:10" x14ac:dyDescent="0.2">
      <c r="B67" s="26" t="s">
        <v>46</v>
      </c>
      <c r="C67" s="27" t="s">
        <v>47</v>
      </c>
      <c r="D67" s="30" t="s">
        <v>487</v>
      </c>
      <c r="E67" s="26" t="s">
        <v>553</v>
      </c>
      <c r="F67" s="26" t="s">
        <v>493</v>
      </c>
      <c r="G67" s="26" t="s">
        <v>326</v>
      </c>
      <c r="H67" s="26" t="s">
        <v>326</v>
      </c>
      <c r="I67" s="26" t="s">
        <v>550</v>
      </c>
      <c r="J67" s="35" t="s">
        <v>487</v>
      </c>
    </row>
    <row r="68" spans="2:10" x14ac:dyDescent="0.2">
      <c r="B68" s="26" t="s">
        <v>48</v>
      </c>
      <c r="C68" s="27" t="s">
        <v>49</v>
      </c>
      <c r="D68" s="30" t="s">
        <v>487</v>
      </c>
      <c r="E68" s="26" t="s">
        <v>553</v>
      </c>
      <c r="F68" s="26" t="s">
        <v>489</v>
      </c>
      <c r="G68" s="26" t="s">
        <v>329</v>
      </c>
      <c r="H68" s="26" t="s">
        <v>329</v>
      </c>
      <c r="I68" s="26" t="s">
        <v>550</v>
      </c>
      <c r="J68" s="35" t="s">
        <v>487</v>
      </c>
    </row>
    <row r="69" spans="2:10" x14ac:dyDescent="0.2">
      <c r="B69" s="26" t="s">
        <v>50</v>
      </c>
      <c r="C69" s="27" t="s">
        <v>51</v>
      </c>
      <c r="D69" s="30" t="s">
        <v>487</v>
      </c>
      <c r="E69" s="26" t="s">
        <v>553</v>
      </c>
      <c r="F69" s="26" t="s">
        <v>489</v>
      </c>
      <c r="G69" s="26" t="s">
        <v>329</v>
      </c>
      <c r="H69" s="26" t="s">
        <v>329</v>
      </c>
      <c r="I69" s="26" t="s">
        <v>550</v>
      </c>
      <c r="J69" s="35" t="s">
        <v>487</v>
      </c>
    </row>
    <row r="70" spans="2:10" x14ac:dyDescent="0.2">
      <c r="B70" s="26" t="s">
        <v>52</v>
      </c>
      <c r="C70" s="27" t="s">
        <v>53</v>
      </c>
      <c r="D70" s="30" t="s">
        <v>487</v>
      </c>
      <c r="E70" s="26" t="s">
        <v>553</v>
      </c>
      <c r="F70" s="26" t="s">
        <v>489</v>
      </c>
      <c r="G70" s="26" t="s">
        <v>498</v>
      </c>
      <c r="H70" s="26" t="s">
        <v>498</v>
      </c>
      <c r="I70" s="26" t="s">
        <v>550</v>
      </c>
      <c r="J70" s="35" t="s">
        <v>487</v>
      </c>
    </row>
    <row r="71" spans="2:10" x14ac:dyDescent="0.2">
      <c r="B71" s="26" t="s">
        <v>54</v>
      </c>
      <c r="C71" s="27" t="s">
        <v>55</v>
      </c>
      <c r="D71" s="30" t="s">
        <v>487</v>
      </c>
      <c r="E71" s="26" t="s">
        <v>553</v>
      </c>
      <c r="F71" s="26" t="s">
        <v>489</v>
      </c>
      <c r="G71" s="26" t="s">
        <v>497</v>
      </c>
      <c r="H71" s="26" t="s">
        <v>497</v>
      </c>
      <c r="I71" s="26" t="s">
        <v>550</v>
      </c>
      <c r="J71" s="35" t="s">
        <v>487</v>
      </c>
    </row>
    <row r="72" spans="2:10" x14ac:dyDescent="0.2">
      <c r="B72" s="26" t="s">
        <v>90</v>
      </c>
      <c r="C72" s="27" t="s">
        <v>91</v>
      </c>
      <c r="D72" s="30" t="s">
        <v>487</v>
      </c>
      <c r="E72" s="26" t="s">
        <v>553</v>
      </c>
      <c r="F72" s="26" t="s">
        <v>489</v>
      </c>
      <c r="G72" s="26" t="s">
        <v>499</v>
      </c>
      <c r="H72" s="26" t="s">
        <v>499</v>
      </c>
      <c r="I72" s="26" t="s">
        <v>550</v>
      </c>
      <c r="J72" s="35" t="s">
        <v>487</v>
      </c>
    </row>
    <row r="73" spans="2:10" x14ac:dyDescent="0.2">
      <c r="B73" s="26" t="s">
        <v>56</v>
      </c>
      <c r="C73" s="27" t="s">
        <v>57</v>
      </c>
      <c r="D73" s="30" t="s">
        <v>487</v>
      </c>
      <c r="E73" s="26" t="s">
        <v>553</v>
      </c>
      <c r="F73" s="26" t="s">
        <v>493</v>
      </c>
      <c r="G73" s="26" t="s">
        <v>499</v>
      </c>
      <c r="H73" s="26" t="s">
        <v>499</v>
      </c>
      <c r="I73" s="26" t="s">
        <v>550</v>
      </c>
      <c r="J73" s="35" t="s">
        <v>487</v>
      </c>
    </row>
    <row r="74" spans="2:10" x14ac:dyDescent="0.2">
      <c r="B74" s="26" t="s">
        <v>58</v>
      </c>
      <c r="C74" s="27" t="s">
        <v>59</v>
      </c>
      <c r="D74" s="30" t="s">
        <v>487</v>
      </c>
      <c r="E74" s="26" t="s">
        <v>553</v>
      </c>
      <c r="F74" s="26" t="s">
        <v>489</v>
      </c>
      <c r="G74" s="26" t="s">
        <v>324</v>
      </c>
      <c r="H74" s="26" t="s">
        <v>324</v>
      </c>
      <c r="I74" s="26" t="s">
        <v>550</v>
      </c>
      <c r="J74" s="35" t="s">
        <v>487</v>
      </c>
    </row>
    <row r="75" spans="2:10" x14ac:dyDescent="0.2">
      <c r="B75" s="26" t="s">
        <v>60</v>
      </c>
      <c r="C75" s="27" t="s">
        <v>61</v>
      </c>
      <c r="D75" s="30" t="s">
        <v>487</v>
      </c>
      <c r="E75" s="26" t="s">
        <v>553</v>
      </c>
      <c r="F75" s="26" t="s">
        <v>493</v>
      </c>
      <c r="G75" s="26" t="s">
        <v>324</v>
      </c>
      <c r="H75" s="26" t="s">
        <v>324</v>
      </c>
      <c r="I75" s="26" t="s">
        <v>550</v>
      </c>
      <c r="J75" s="35" t="s">
        <v>487</v>
      </c>
    </row>
    <row r="76" spans="2:10" x14ac:dyDescent="0.2">
      <c r="B76" s="26" t="s">
        <v>153</v>
      </c>
      <c r="C76" s="27" t="s">
        <v>154</v>
      </c>
      <c r="D76" s="30" t="s">
        <v>487</v>
      </c>
      <c r="E76" s="26" t="s">
        <v>553</v>
      </c>
      <c r="F76" s="26" t="s">
        <v>493</v>
      </c>
      <c r="G76" s="26" t="s">
        <v>353</v>
      </c>
      <c r="H76" s="26" t="s">
        <v>353</v>
      </c>
      <c r="I76" s="26" t="s">
        <v>550</v>
      </c>
      <c r="J76" s="35" t="s">
        <v>487</v>
      </c>
    </row>
    <row r="77" spans="2:10" x14ac:dyDescent="0.2">
      <c r="B77" s="26" t="s">
        <v>92</v>
      </c>
      <c r="C77" s="27" t="s">
        <v>93</v>
      </c>
      <c r="D77" s="30" t="s">
        <v>487</v>
      </c>
      <c r="E77" s="26" t="s">
        <v>553</v>
      </c>
      <c r="F77" s="26" t="s">
        <v>493</v>
      </c>
      <c r="G77" s="26" t="s">
        <v>354</v>
      </c>
      <c r="H77" s="26" t="s">
        <v>354</v>
      </c>
      <c r="I77" s="26" t="s">
        <v>550</v>
      </c>
      <c r="J77" s="35" t="s">
        <v>487</v>
      </c>
    </row>
    <row r="78" spans="2:10" x14ac:dyDescent="0.2">
      <c r="B78" s="26" t="s">
        <v>178</v>
      </c>
      <c r="C78" s="27" t="s">
        <v>179</v>
      </c>
      <c r="D78" s="30" t="s">
        <v>487</v>
      </c>
      <c r="E78" s="26" t="s">
        <v>553</v>
      </c>
      <c r="F78" s="26" t="s">
        <v>493</v>
      </c>
      <c r="G78" s="26" t="s">
        <v>348</v>
      </c>
      <c r="H78" s="26" t="s">
        <v>348</v>
      </c>
      <c r="I78" s="26" t="s">
        <v>550</v>
      </c>
      <c r="J78" s="35" t="s">
        <v>487</v>
      </c>
    </row>
    <row r="79" spans="2:10" x14ac:dyDescent="0.2">
      <c r="B79" s="26" t="s">
        <v>62</v>
      </c>
      <c r="C79" s="27" t="s">
        <v>63</v>
      </c>
      <c r="D79" s="30" t="s">
        <v>487</v>
      </c>
      <c r="E79" s="26" t="s">
        <v>553</v>
      </c>
      <c r="F79" s="26" t="s">
        <v>493</v>
      </c>
      <c r="G79" s="26" t="s">
        <v>329</v>
      </c>
      <c r="H79" s="26" t="s">
        <v>329</v>
      </c>
      <c r="I79" s="26" t="s">
        <v>550</v>
      </c>
      <c r="J79" s="35" t="s">
        <v>487</v>
      </c>
    </row>
    <row r="80" spans="2:10" x14ac:dyDescent="0.2">
      <c r="B80" s="26" t="s">
        <v>64</v>
      </c>
      <c r="C80" s="27" t="s">
        <v>303</v>
      </c>
      <c r="D80" s="30" t="s">
        <v>487</v>
      </c>
      <c r="E80" s="26" t="s">
        <v>553</v>
      </c>
      <c r="F80" s="26" t="s">
        <v>493</v>
      </c>
      <c r="G80" s="26" t="s">
        <v>497</v>
      </c>
      <c r="H80" s="26" t="s">
        <v>497</v>
      </c>
      <c r="I80" s="26" t="s">
        <v>550</v>
      </c>
      <c r="J80" s="35" t="s">
        <v>487</v>
      </c>
    </row>
    <row r="81" spans="2:10" x14ac:dyDescent="0.2">
      <c r="B81" s="26" t="s">
        <v>65</v>
      </c>
      <c r="C81" s="27" t="s">
        <v>66</v>
      </c>
      <c r="D81" s="30" t="s">
        <v>487</v>
      </c>
      <c r="E81" s="26" t="s">
        <v>485</v>
      </c>
      <c r="F81" s="26" t="s">
        <v>485</v>
      </c>
      <c r="G81" s="26" t="s">
        <v>490</v>
      </c>
      <c r="H81" s="26" t="s">
        <v>490</v>
      </c>
      <c r="I81" s="26" t="s">
        <v>550</v>
      </c>
      <c r="J81" s="35" t="s">
        <v>487</v>
      </c>
    </row>
    <row r="82" spans="2:10" x14ac:dyDescent="0.2">
      <c r="B82" s="26" t="s">
        <v>67</v>
      </c>
      <c r="C82" s="27" t="s">
        <v>68</v>
      </c>
      <c r="D82" s="30" t="s">
        <v>487</v>
      </c>
      <c r="E82" s="26" t="s">
        <v>485</v>
      </c>
      <c r="F82" s="26" t="s">
        <v>485</v>
      </c>
      <c r="G82" s="26" t="s">
        <v>491</v>
      </c>
      <c r="H82" s="26" t="s">
        <v>491</v>
      </c>
      <c r="I82" s="26" t="s">
        <v>550</v>
      </c>
      <c r="J82" s="35" t="s">
        <v>487</v>
      </c>
    </row>
    <row r="83" spans="2:10" x14ac:dyDescent="0.2">
      <c r="B83" s="26" t="s">
        <v>69</v>
      </c>
      <c r="C83" s="27" t="s">
        <v>70</v>
      </c>
      <c r="D83" s="30" t="s">
        <v>487</v>
      </c>
      <c r="E83" s="26" t="s">
        <v>485</v>
      </c>
      <c r="F83" s="26" t="s">
        <v>485</v>
      </c>
      <c r="G83" s="26" t="s">
        <v>492</v>
      </c>
      <c r="H83" s="26" t="s">
        <v>492</v>
      </c>
      <c r="I83" s="26" t="s">
        <v>550</v>
      </c>
      <c r="J83" s="35" t="s">
        <v>487</v>
      </c>
    </row>
    <row r="84" spans="2:10" x14ac:dyDescent="0.2">
      <c r="B84" s="26" t="s">
        <v>71</v>
      </c>
      <c r="C84" s="27" t="s">
        <v>72</v>
      </c>
      <c r="D84" s="30" t="s">
        <v>487</v>
      </c>
      <c r="E84" s="26" t="s">
        <v>511</v>
      </c>
      <c r="F84" s="26" t="s">
        <v>511</v>
      </c>
      <c r="G84" s="26" t="s">
        <v>494</v>
      </c>
      <c r="H84" s="26" t="s">
        <v>494</v>
      </c>
      <c r="I84" s="26" t="s">
        <v>550</v>
      </c>
      <c r="J84" s="35" t="s">
        <v>487</v>
      </c>
    </row>
    <row r="85" spans="2:10" x14ac:dyDescent="0.2">
      <c r="B85" s="26" t="s">
        <v>94</v>
      </c>
      <c r="C85" s="27" t="s">
        <v>95</v>
      </c>
      <c r="D85" s="30" t="s">
        <v>487</v>
      </c>
      <c r="E85" s="26" t="s">
        <v>511</v>
      </c>
      <c r="F85" s="26" t="s">
        <v>511</v>
      </c>
      <c r="G85" s="26" t="s">
        <v>495</v>
      </c>
      <c r="H85" s="26" t="s">
        <v>495</v>
      </c>
      <c r="I85" s="26" t="s">
        <v>550</v>
      </c>
      <c r="J85" s="35" t="s">
        <v>487</v>
      </c>
    </row>
    <row r="86" spans="2:10" x14ac:dyDescent="0.2">
      <c r="B86" s="26" t="s">
        <v>73</v>
      </c>
      <c r="C86" s="27" t="s">
        <v>74</v>
      </c>
      <c r="D86" s="30" t="s">
        <v>487</v>
      </c>
      <c r="E86" s="26" t="s">
        <v>511</v>
      </c>
      <c r="F86" s="26" t="s">
        <v>511</v>
      </c>
      <c r="G86" s="26" t="s">
        <v>334</v>
      </c>
      <c r="H86" s="26" t="s">
        <v>334</v>
      </c>
      <c r="I86" s="26" t="s">
        <v>550</v>
      </c>
      <c r="J86" s="35" t="s">
        <v>487</v>
      </c>
    </row>
    <row r="87" spans="2:10" x14ac:dyDescent="0.2">
      <c r="B87" s="26" t="s">
        <v>75</v>
      </c>
      <c r="C87" s="27" t="s">
        <v>76</v>
      </c>
      <c r="D87" s="30" t="s">
        <v>487</v>
      </c>
      <c r="E87" s="26" t="s">
        <v>511</v>
      </c>
      <c r="F87" s="26" t="s">
        <v>511</v>
      </c>
      <c r="G87" s="26" t="s">
        <v>335</v>
      </c>
      <c r="H87" s="26" t="s">
        <v>335</v>
      </c>
      <c r="I87" s="26" t="s">
        <v>550</v>
      </c>
      <c r="J87" s="35" t="s">
        <v>487</v>
      </c>
    </row>
    <row r="88" spans="2:10" x14ac:dyDescent="0.2">
      <c r="B88" s="26" t="s">
        <v>230</v>
      </c>
      <c r="C88" s="27" t="s">
        <v>231</v>
      </c>
      <c r="D88" s="30" t="s">
        <v>487</v>
      </c>
      <c r="E88" s="26" t="s">
        <v>511</v>
      </c>
      <c r="F88" s="26" t="s">
        <v>511</v>
      </c>
      <c r="G88" s="26" t="s">
        <v>332</v>
      </c>
      <c r="H88" s="26" t="s">
        <v>332</v>
      </c>
      <c r="I88" s="26" t="s">
        <v>550</v>
      </c>
      <c r="J88" s="35" t="s">
        <v>487</v>
      </c>
    </row>
    <row r="89" spans="2:10" x14ac:dyDescent="0.2">
      <c r="B89" s="26" t="s">
        <v>96</v>
      </c>
      <c r="C89" s="27" t="s">
        <v>97</v>
      </c>
      <c r="D89" s="30" t="s">
        <v>487</v>
      </c>
      <c r="E89" s="26" t="s">
        <v>511</v>
      </c>
      <c r="F89" s="26" t="s">
        <v>511</v>
      </c>
      <c r="G89" s="26" t="s">
        <v>496</v>
      </c>
      <c r="H89" s="26" t="s">
        <v>496</v>
      </c>
      <c r="I89" s="26" t="s">
        <v>550</v>
      </c>
      <c r="J89" s="35" t="s">
        <v>487</v>
      </c>
    </row>
    <row r="90" spans="2:10" x14ac:dyDescent="0.2">
      <c r="B90" s="26" t="s">
        <v>77</v>
      </c>
      <c r="C90" s="27" t="s">
        <v>78</v>
      </c>
      <c r="D90" s="31" t="s">
        <v>389</v>
      </c>
      <c r="E90" s="26" t="s">
        <v>551</v>
      </c>
      <c r="F90" s="26" t="s">
        <v>325</v>
      </c>
      <c r="G90" s="26" t="s">
        <v>567</v>
      </c>
      <c r="H90" s="26" t="s">
        <v>327</v>
      </c>
      <c r="I90" s="31" t="s">
        <v>389</v>
      </c>
      <c r="J90" s="35" t="s">
        <v>487</v>
      </c>
    </row>
    <row r="91" spans="2:10" x14ac:dyDescent="0.2">
      <c r="B91" s="26" t="s">
        <v>133</v>
      </c>
      <c r="C91" s="27" t="s">
        <v>134</v>
      </c>
      <c r="D91" s="31" t="s">
        <v>389</v>
      </c>
      <c r="E91" s="26" t="s">
        <v>551</v>
      </c>
      <c r="F91" s="26" t="s">
        <v>325</v>
      </c>
      <c r="G91" s="26" t="s">
        <v>568</v>
      </c>
      <c r="H91" s="26" t="s">
        <v>328</v>
      </c>
      <c r="I91" s="31" t="s">
        <v>389</v>
      </c>
      <c r="J91" s="35" t="s">
        <v>487</v>
      </c>
    </row>
    <row r="92" spans="2:10" x14ac:dyDescent="0.2">
      <c r="B92" s="26" t="s">
        <v>79</v>
      </c>
      <c r="C92" s="27" t="s">
        <v>80</v>
      </c>
      <c r="D92" s="31" t="s">
        <v>389</v>
      </c>
      <c r="E92" s="26" t="s">
        <v>551</v>
      </c>
      <c r="F92" s="26" t="s">
        <v>325</v>
      </c>
      <c r="G92" s="26" t="s">
        <v>569</v>
      </c>
      <c r="H92" s="26" t="s">
        <v>326</v>
      </c>
      <c r="I92" s="31" t="s">
        <v>389</v>
      </c>
      <c r="J92" s="35" t="s">
        <v>487</v>
      </c>
    </row>
    <row r="93" spans="2:10" x14ac:dyDescent="0.2">
      <c r="B93" s="26" t="s">
        <v>188</v>
      </c>
      <c r="C93" s="27" t="s">
        <v>189</v>
      </c>
      <c r="D93" s="31" t="s">
        <v>389</v>
      </c>
      <c r="E93" s="26" t="s">
        <v>551</v>
      </c>
      <c r="F93" s="26" t="s">
        <v>330</v>
      </c>
      <c r="G93" s="26" t="s">
        <v>570</v>
      </c>
      <c r="H93" s="26" t="s">
        <v>331</v>
      </c>
      <c r="I93" s="31" t="s">
        <v>389</v>
      </c>
      <c r="J93" s="35" t="s">
        <v>487</v>
      </c>
    </row>
    <row r="94" spans="2:10" x14ac:dyDescent="0.2">
      <c r="B94" s="26" t="s">
        <v>322</v>
      </c>
      <c r="C94" s="27" t="s">
        <v>323</v>
      </c>
      <c r="D94" s="31" t="s">
        <v>389</v>
      </c>
      <c r="E94" s="26" t="s">
        <v>551</v>
      </c>
      <c r="F94" s="26" t="s">
        <v>330</v>
      </c>
      <c r="G94" s="26" t="s">
        <v>571</v>
      </c>
      <c r="H94" s="26" t="s">
        <v>332</v>
      </c>
      <c r="I94" s="31" t="s">
        <v>389</v>
      </c>
      <c r="J94" s="35" t="s">
        <v>487</v>
      </c>
    </row>
    <row r="95" spans="2:10" x14ac:dyDescent="0.2">
      <c r="B95" s="26" t="s">
        <v>320</v>
      </c>
      <c r="C95" s="27" t="s">
        <v>321</v>
      </c>
      <c r="D95" s="31" t="s">
        <v>389</v>
      </c>
      <c r="E95" s="26" t="s">
        <v>551</v>
      </c>
      <c r="F95" s="26" t="s">
        <v>329</v>
      </c>
      <c r="G95" s="26" t="s">
        <v>572</v>
      </c>
      <c r="H95" s="26" t="s">
        <v>329</v>
      </c>
      <c r="I95" s="31" t="s">
        <v>389</v>
      </c>
      <c r="J95" s="35" t="s">
        <v>487</v>
      </c>
    </row>
    <row r="96" spans="2:10" x14ac:dyDescent="0.2">
      <c r="B96" s="26" t="s">
        <v>197</v>
      </c>
      <c r="C96" s="27" t="s">
        <v>198</v>
      </c>
      <c r="D96" s="31" t="s">
        <v>389</v>
      </c>
      <c r="E96" s="26" t="s">
        <v>551</v>
      </c>
      <c r="F96" s="26" t="s">
        <v>336</v>
      </c>
      <c r="G96" s="26" t="s">
        <v>573</v>
      </c>
      <c r="H96" s="26" t="s">
        <v>616</v>
      </c>
      <c r="I96" s="31" t="s">
        <v>389</v>
      </c>
      <c r="J96" s="35" t="s">
        <v>487</v>
      </c>
    </row>
    <row r="97" spans="2:10" x14ac:dyDescent="0.2">
      <c r="B97" s="26" t="s">
        <v>300</v>
      </c>
      <c r="C97" s="27" t="s">
        <v>301</v>
      </c>
      <c r="D97" s="31" t="s">
        <v>389</v>
      </c>
      <c r="E97" s="26" t="s">
        <v>551</v>
      </c>
      <c r="F97" s="26" t="s">
        <v>336</v>
      </c>
      <c r="G97" s="26" t="s">
        <v>565</v>
      </c>
      <c r="H97" s="26" t="s">
        <v>617</v>
      </c>
      <c r="I97" s="31" t="s">
        <v>389</v>
      </c>
      <c r="J97" s="35" t="s">
        <v>487</v>
      </c>
    </row>
    <row r="98" spans="2:10" x14ac:dyDescent="0.2">
      <c r="B98" s="26" t="s">
        <v>135</v>
      </c>
      <c r="C98" s="27" t="s">
        <v>136</v>
      </c>
      <c r="D98" s="31" t="s">
        <v>389</v>
      </c>
      <c r="E98" s="26" t="s">
        <v>551</v>
      </c>
      <c r="F98" s="26" t="s">
        <v>342</v>
      </c>
      <c r="G98" s="26" t="s">
        <v>566</v>
      </c>
      <c r="H98" s="26" t="s">
        <v>343</v>
      </c>
      <c r="I98" s="31" t="s">
        <v>389</v>
      </c>
      <c r="J98" s="35" t="s">
        <v>487</v>
      </c>
    </row>
    <row r="99" spans="2:10" x14ac:dyDescent="0.2">
      <c r="B99" s="26" t="s">
        <v>164</v>
      </c>
      <c r="C99" s="27" t="s">
        <v>165</v>
      </c>
      <c r="D99" s="31" t="s">
        <v>389</v>
      </c>
      <c r="E99" s="26" t="s">
        <v>552</v>
      </c>
      <c r="F99" s="26" t="s">
        <v>360</v>
      </c>
      <c r="G99" s="26" t="s">
        <v>584</v>
      </c>
      <c r="H99" s="26" t="s">
        <v>361</v>
      </c>
      <c r="I99" s="31" t="s">
        <v>389</v>
      </c>
      <c r="J99" s="35" t="s">
        <v>487</v>
      </c>
    </row>
    <row r="100" spans="2:10" x14ac:dyDescent="0.2">
      <c r="B100" s="26" t="s">
        <v>137</v>
      </c>
      <c r="C100" s="27" t="s">
        <v>138</v>
      </c>
      <c r="D100" s="31" t="s">
        <v>389</v>
      </c>
      <c r="E100" s="26" t="s">
        <v>552</v>
      </c>
      <c r="F100" s="26" t="s">
        <v>364</v>
      </c>
      <c r="G100" s="26" t="s">
        <v>579</v>
      </c>
      <c r="H100" s="26" t="s">
        <v>364</v>
      </c>
      <c r="I100" s="31" t="s">
        <v>389</v>
      </c>
      <c r="J100" s="35" t="s">
        <v>487</v>
      </c>
    </row>
    <row r="101" spans="2:10" x14ac:dyDescent="0.2">
      <c r="B101" s="26" t="s">
        <v>139</v>
      </c>
      <c r="C101" s="27" t="s">
        <v>140</v>
      </c>
      <c r="D101" s="31" t="s">
        <v>389</v>
      </c>
      <c r="E101" s="26" t="s">
        <v>552</v>
      </c>
      <c r="F101" s="26" t="s">
        <v>362</v>
      </c>
      <c r="G101" s="26" t="s">
        <v>582</v>
      </c>
      <c r="H101" s="26" t="s">
        <v>363</v>
      </c>
      <c r="I101" s="31" t="s">
        <v>389</v>
      </c>
      <c r="J101" s="35" t="s">
        <v>487</v>
      </c>
    </row>
    <row r="102" spans="2:10" x14ac:dyDescent="0.2">
      <c r="B102" s="26" t="s">
        <v>141</v>
      </c>
      <c r="C102" s="27" t="s">
        <v>142</v>
      </c>
      <c r="D102" s="31" t="s">
        <v>389</v>
      </c>
      <c r="E102" s="26" t="s">
        <v>552</v>
      </c>
      <c r="F102" s="26" t="s">
        <v>376</v>
      </c>
      <c r="G102" s="26" t="s">
        <v>580</v>
      </c>
      <c r="H102" s="26" t="s">
        <v>376</v>
      </c>
      <c r="I102" s="31" t="s">
        <v>389</v>
      </c>
      <c r="J102" s="35" t="s">
        <v>487</v>
      </c>
    </row>
    <row r="103" spans="2:10" x14ac:dyDescent="0.2">
      <c r="B103" s="26" t="s">
        <v>143</v>
      </c>
      <c r="C103" s="27" t="s">
        <v>144</v>
      </c>
      <c r="D103" s="31" t="s">
        <v>389</v>
      </c>
      <c r="E103" s="26" t="s">
        <v>552</v>
      </c>
      <c r="F103" s="26" t="s">
        <v>362</v>
      </c>
      <c r="G103" s="26" t="s">
        <v>581</v>
      </c>
      <c r="H103" s="26" t="s">
        <v>375</v>
      </c>
      <c r="I103" s="31" t="s">
        <v>389</v>
      </c>
      <c r="J103" s="35" t="s">
        <v>487</v>
      </c>
    </row>
    <row r="104" spans="2:10" x14ac:dyDescent="0.2">
      <c r="B104" s="26" t="s">
        <v>81</v>
      </c>
      <c r="C104" s="27" t="s">
        <v>82</v>
      </c>
      <c r="D104" s="31" t="s">
        <v>389</v>
      </c>
      <c r="E104" s="26" t="s">
        <v>552</v>
      </c>
      <c r="F104" s="26" t="s">
        <v>355</v>
      </c>
      <c r="G104" s="26" t="s">
        <v>574</v>
      </c>
      <c r="H104" s="26" t="s">
        <v>618</v>
      </c>
      <c r="I104" s="31" t="s">
        <v>389</v>
      </c>
      <c r="J104" s="35" t="s">
        <v>487</v>
      </c>
    </row>
    <row r="105" spans="2:10" x14ac:dyDescent="0.2">
      <c r="B105" s="26" t="s">
        <v>83</v>
      </c>
      <c r="C105" s="27" t="s">
        <v>84</v>
      </c>
      <c r="D105" s="31" t="s">
        <v>389</v>
      </c>
      <c r="E105" s="26" t="s">
        <v>552</v>
      </c>
      <c r="F105" s="26" t="s">
        <v>355</v>
      </c>
      <c r="G105" s="26" t="s">
        <v>611</v>
      </c>
      <c r="H105" s="26" t="s">
        <v>619</v>
      </c>
      <c r="I105" s="31" t="s">
        <v>389</v>
      </c>
      <c r="J105" s="35" t="s">
        <v>487</v>
      </c>
    </row>
    <row r="106" spans="2:10" x14ac:dyDescent="0.2">
      <c r="B106" s="26" t="s">
        <v>155</v>
      </c>
      <c r="C106" s="27" t="s">
        <v>156</v>
      </c>
      <c r="D106" s="31" t="s">
        <v>389</v>
      </c>
      <c r="E106" s="26" t="s">
        <v>552</v>
      </c>
      <c r="F106" s="26" t="s">
        <v>360</v>
      </c>
      <c r="G106" s="26" t="s">
        <v>612</v>
      </c>
      <c r="H106" s="26" t="s">
        <v>620</v>
      </c>
      <c r="I106" s="31" t="s">
        <v>389</v>
      </c>
      <c r="J106" s="35" t="s">
        <v>487</v>
      </c>
    </row>
    <row r="107" spans="2:10" x14ac:dyDescent="0.2">
      <c r="B107" s="26" t="s">
        <v>298</v>
      </c>
      <c r="C107" s="27" t="s">
        <v>299</v>
      </c>
      <c r="D107" s="31" t="s">
        <v>389</v>
      </c>
      <c r="E107" s="26" t="s">
        <v>552</v>
      </c>
      <c r="F107" s="26" t="s">
        <v>360</v>
      </c>
      <c r="G107" s="26" t="s">
        <v>583</v>
      </c>
      <c r="H107" s="26" t="s">
        <v>385</v>
      </c>
      <c r="I107" s="31" t="s">
        <v>389</v>
      </c>
      <c r="J107" s="35" t="s">
        <v>487</v>
      </c>
    </row>
    <row r="108" spans="2:10" x14ac:dyDescent="0.2">
      <c r="B108" s="26" t="s">
        <v>250</v>
      </c>
      <c r="C108" s="27" t="s">
        <v>251</v>
      </c>
      <c r="D108" s="31" t="s">
        <v>389</v>
      </c>
      <c r="E108" s="26" t="s">
        <v>552</v>
      </c>
      <c r="F108" s="26" t="s">
        <v>355</v>
      </c>
      <c r="G108" s="26" t="s">
        <v>613</v>
      </c>
      <c r="H108" s="26" t="s">
        <v>621</v>
      </c>
      <c r="I108" s="31" t="s">
        <v>389</v>
      </c>
      <c r="J108" s="35" t="s">
        <v>487</v>
      </c>
    </row>
    <row r="109" spans="2:10" x14ac:dyDescent="0.2">
      <c r="B109" s="26" t="s">
        <v>252</v>
      </c>
      <c r="C109" s="27" t="s">
        <v>253</v>
      </c>
      <c r="D109" s="31" t="s">
        <v>389</v>
      </c>
      <c r="E109" s="26" t="s">
        <v>552</v>
      </c>
      <c r="F109" s="26" t="s">
        <v>355</v>
      </c>
      <c r="G109" s="26" t="s">
        <v>585</v>
      </c>
      <c r="H109" s="26" t="s">
        <v>622</v>
      </c>
      <c r="I109" s="31" t="s">
        <v>389</v>
      </c>
      <c r="J109" s="35" t="s">
        <v>487</v>
      </c>
    </row>
    <row r="110" spans="2:10" x14ac:dyDescent="0.2">
      <c r="B110" s="26" t="s">
        <v>242</v>
      </c>
      <c r="C110" s="27" t="s">
        <v>243</v>
      </c>
      <c r="D110" s="31" t="s">
        <v>389</v>
      </c>
      <c r="E110" s="26" t="s">
        <v>552</v>
      </c>
      <c r="F110" s="26" t="s">
        <v>355</v>
      </c>
      <c r="G110" s="26" t="s">
        <v>614</v>
      </c>
      <c r="H110" s="26" t="s">
        <v>623</v>
      </c>
      <c r="I110" s="31" t="s">
        <v>389</v>
      </c>
      <c r="J110" s="35" t="s">
        <v>487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30EA-9560-4AC1-A21C-FA6AD2382255}">
  <sheetPr codeName="Ark10">
    <tabColor rgb="FF92D050"/>
  </sheetPr>
  <dimension ref="B2:N44"/>
  <sheetViews>
    <sheetView showGridLines="0" showRowColHeaders="0" workbookViewId="0">
      <selection activeCell="B3" sqref="B3"/>
    </sheetView>
  </sheetViews>
  <sheetFormatPr baseColWidth="10" defaultRowHeight="12.75" x14ac:dyDescent="0.2"/>
  <cols>
    <col min="1" max="1" width="22.28515625" style="96" customWidth="1"/>
    <col min="2" max="14" width="11.42578125" style="97"/>
    <col min="15" max="16384" width="11.42578125" style="96"/>
  </cols>
  <sheetData>
    <row r="2" spans="2:14" ht="27.75" customHeight="1" x14ac:dyDescent="0.2">
      <c r="B2" s="92" t="str">
        <f>IF(P_bevar!J3=P_bevar!M2," ",IF(P_bevar!J3=P_bevar!M3," ",P_bevar!O3))</f>
        <v>Antall dyr med bevaringsverdige raser og antall foretak med dyr i 2022</v>
      </c>
      <c r="C2" s="72"/>
      <c r="D2" s="72"/>
      <c r="E2" s="72"/>
      <c r="F2"/>
      <c r="G2" s="72"/>
      <c r="H2" s="72"/>
      <c r="I2" s="100" t="str">
        <f>IF(P_bevar!J3=P_bevar!M2,P_bevar!O2,IF(P_bevar!J3=P_bevar!M3,P_bevar!O2," "))</f>
        <v xml:space="preserve"> </v>
      </c>
      <c r="J2" s="101"/>
      <c r="K2" s="72"/>
      <c r="L2" s="72"/>
      <c r="M2" s="72"/>
      <c r="N2" s="72"/>
    </row>
    <row r="3" spans="2:14" x14ac:dyDescent="0.2">
      <c r="B3" s="197" t="s">
        <v>593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18" customHeight="1" x14ac:dyDescent="0.2">
      <c r="B4" s="72" t="s">
        <v>590</v>
      </c>
      <c r="C4" s="251" t="s">
        <v>603</v>
      </c>
      <c r="D4" s="251"/>
      <c r="E4" s="251"/>
      <c r="F4" s="251"/>
      <c r="G4" s="251"/>
      <c r="H4" s="251"/>
      <c r="I4" s="252" t="s">
        <v>604</v>
      </c>
      <c r="J4" s="251"/>
      <c r="K4" s="251"/>
      <c r="L4" s="251"/>
      <c r="M4" s="251"/>
      <c r="N4" s="251"/>
    </row>
    <row r="5" spans="2:14" x14ac:dyDescent="0.2">
      <c r="B5" s="72" t="s">
        <v>392</v>
      </c>
      <c r="C5" s="72" t="str">
        <f>IF(P_bevar!B6=0," ",IF(P_bevar!$J$3=P_bevar!$M$2," ",IF(P_bevar!$J$3=P_bevar!$M$3," ",P_bevar!B6)))</f>
        <v>kyr</v>
      </c>
      <c r="D5" s="72" t="str">
        <f>IF(P_bevar!C6=0," ",IF(P_bevar!$J$3=P_bevar!$M$2," ",IF(P_bevar!$J$3=P_bevar!$M$3," ",P_bevar!C6)))</f>
        <v>okser</v>
      </c>
      <c r="E5" s="72" t="str">
        <f>IF(P_bevar!D6=0," ",IF(P_bevar!$J$3=P_bevar!$M$2," ",IF(P_bevar!$J$3=P_bevar!$M$3," ",P_bevar!D6)))</f>
        <v>søyer</v>
      </c>
      <c r="F5" s="72" t="str">
        <f>IF(P_bevar!E6=0," ",IF(P_bevar!$J$3=P_bevar!$M$2," ",IF(P_bevar!$J$3=P_bevar!$M$3," ",P_bevar!E6)))</f>
        <v>værer</v>
      </c>
      <c r="G5" s="72" t="str">
        <f>IF(P_bevar!F6=0," ",IF(P_bevar!$J$3=P_bevar!$M$2," ",IF(P_bevar!$J$3=P_bevar!$M$3," ",P_bevar!F6)))</f>
        <v>ammegeiter</v>
      </c>
      <c r="H5" s="72" t="str">
        <f>IF(P_bevar!G6=0," ",IF(P_bevar!$J$3=P_bevar!$M$2," ",IF(P_bevar!$J$3=P_bevar!$M$3," ",P_bevar!G6)))</f>
        <v>unghester</v>
      </c>
      <c r="I5" s="72" t="str">
        <f>IF(P_bevar!J6=0," ",IF(P_bevar!$J$3=P_bevar!$M$2," ",IF(P_bevar!$J$3=P_bevar!$M$3," ",P_bevar!J6)))</f>
        <v>kyr</v>
      </c>
      <c r="J5" s="72" t="str">
        <f>IF(P_bevar!K6=0," ",IF(P_bevar!$J$3=P_bevar!$M$2," ",IF(P_bevar!$J$3=P_bevar!$M$3," ",P_bevar!K6)))</f>
        <v>okser</v>
      </c>
      <c r="K5" s="72" t="str">
        <f>IF(P_bevar!L6=0," ",IF(P_bevar!$J$3=P_bevar!$M$2," ",IF(P_bevar!$J$3=P_bevar!$M$3," ",P_bevar!L6)))</f>
        <v>søyer</v>
      </c>
      <c r="L5" s="72" t="str">
        <f>IF(P_bevar!M6=0," ",IF(P_bevar!$J$3=P_bevar!$M$2," ",IF(P_bevar!$J$3=P_bevar!$M$3," ",P_bevar!M6)))</f>
        <v>værer</v>
      </c>
      <c r="M5" s="72" t="str">
        <f>IF(P_bevar!N6=0," ",IF(P_bevar!$J$3=P_bevar!$M$2," ",IF(P_bevar!$J$3=P_bevar!$M$3," ",P_bevar!N6)))</f>
        <v>ammegeiter</v>
      </c>
      <c r="N5" s="72" t="str">
        <f>IF(P_bevar!O6=0," ",IF(P_bevar!$J$3=P_bevar!$M$2," ",IF(P_bevar!$J$3=P_bevar!$M$3," ",P_bevar!O6)))</f>
        <v>unghester</v>
      </c>
    </row>
    <row r="6" spans="2:14" x14ac:dyDescent="0.2">
      <c r="B6" s="83" t="str">
        <f>IF(P_bevar!A7=0," ",IF(P_bevar!$J$3=P_bevar!$M$2," ",IF(P_bevar!$J$3=P_bevar!$M$3," ",P_bevar!A7)))</f>
        <v>5001 Trondheim</v>
      </c>
      <c r="C6" s="70">
        <f>IF(P_bevar!B7=0," ",IF(P_bevar!$J$3=P_bevar!$M$2," ",IF(P_bevar!$J$3=P_bevar!$M$3," ",P_bevar!B7)))</f>
        <v>22</v>
      </c>
      <c r="D6" s="70">
        <f>IF(P_bevar!C7=0," ",IF(P_bevar!$J$3=P_bevar!$M$2," ",IF(P_bevar!$J$3=P_bevar!$M$3," ",P_bevar!C7)))</f>
        <v>3</v>
      </c>
      <c r="E6" s="70">
        <f>IF(P_bevar!D7=0," ",IF(P_bevar!$J$3=P_bevar!$M$2," ",IF(P_bevar!$J$3=P_bevar!$M$3," ",P_bevar!D7)))</f>
        <v>108</v>
      </c>
      <c r="F6" s="70">
        <f>IF(P_bevar!E7=0," ",IF(P_bevar!$J$3=P_bevar!$M$2," ",IF(P_bevar!$J$3=P_bevar!$M$3," ",P_bevar!E7)))</f>
        <v>6</v>
      </c>
      <c r="G6" s="83" t="str">
        <f>IF(P_bevar!F7=0," ",IF(P_bevar!$J$3=P_bevar!$M$2," ",IF(P_bevar!$J$3=P_bevar!$M$3," ",P_bevar!F7)))</f>
        <v xml:space="preserve"> </v>
      </c>
      <c r="H6" s="83">
        <f>IF(P_bevar!G7=0," ",IF(P_bevar!$J$3=P_bevar!$M$2," ",IF(P_bevar!$J$3=P_bevar!$M$3," ",P_bevar!G7)))</f>
        <v>4</v>
      </c>
      <c r="I6" s="83">
        <f>IF(P_bevar!J7=0," ",IF(P_bevar!$J$3=P_bevar!$M$2," ",IF(P_bevar!$J$3=P_bevar!$M$3," ",P_bevar!J7)))</f>
        <v>4</v>
      </c>
      <c r="J6" s="83">
        <f>IF(P_bevar!K7=0," ",IF(P_bevar!$J$3=P_bevar!$M$2," ",IF(P_bevar!$J$3=P_bevar!$M$3," ",P_bevar!K7)))</f>
        <v>2</v>
      </c>
      <c r="K6" s="83">
        <f>IF(P_bevar!L7=0," ",IF(P_bevar!$J$3=P_bevar!$M$2," ",IF(P_bevar!$J$3=P_bevar!$M$3," ",P_bevar!L7)))</f>
        <v>5</v>
      </c>
      <c r="L6" s="83">
        <f>IF(P_bevar!M7=0," ",IF(P_bevar!$J$3=P_bevar!$M$2," ",IF(P_bevar!$J$3=P_bevar!$M$3," ",P_bevar!M7)))</f>
        <v>4</v>
      </c>
      <c r="M6" s="83" t="str">
        <f>IF(P_bevar!N7=0," ",IF(P_bevar!$J$3=P_bevar!$M$2," ",IF(P_bevar!$J$3=P_bevar!$M$3," ",P_bevar!N7)))</f>
        <v xml:space="preserve"> </v>
      </c>
      <c r="N6" s="83">
        <f>IF(P_bevar!O7=0," ",IF(P_bevar!$J$3=P_bevar!$M$2," ",IF(P_bevar!$J$3=P_bevar!$M$3," ",P_bevar!O7)))</f>
        <v>2</v>
      </c>
    </row>
    <row r="7" spans="2:14" x14ac:dyDescent="0.2">
      <c r="B7" s="83" t="str">
        <f>IF(P_bevar!A8=0," ",IF(P_bevar!$J$3=P_bevar!$M$2," ",IF(P_bevar!$J$3=P_bevar!$M$3," ",P_bevar!A8)))</f>
        <v>5006 Steinkjer</v>
      </c>
      <c r="C7" s="70">
        <f>IF(P_bevar!B8=0," ",IF(P_bevar!$J$3=P_bevar!$M$2," ",IF(P_bevar!$J$3=P_bevar!$M$3," ",P_bevar!B8)))</f>
        <v>146</v>
      </c>
      <c r="D7" s="70">
        <f>IF(P_bevar!C8=0," ",IF(P_bevar!$J$3=P_bevar!$M$2," ",IF(P_bevar!$J$3=P_bevar!$M$3," ",P_bevar!C8)))</f>
        <v>13</v>
      </c>
      <c r="E7" s="70">
        <f>IF(P_bevar!D8=0," ",IF(P_bevar!$J$3=P_bevar!$M$2," ",IF(P_bevar!$J$3=P_bevar!$M$3," ",P_bevar!D8)))</f>
        <v>271</v>
      </c>
      <c r="F7" s="70">
        <f>IF(P_bevar!E8=0," ",IF(P_bevar!$J$3=P_bevar!$M$2," ",IF(P_bevar!$J$3=P_bevar!$M$3," ",P_bevar!E8)))</f>
        <v>16</v>
      </c>
      <c r="G7" s="83">
        <f>IF(P_bevar!F8=0," ",IF(P_bevar!$J$3=P_bevar!$M$2," ",IF(P_bevar!$J$3=P_bevar!$M$3," ",P_bevar!F8)))</f>
        <v>10</v>
      </c>
      <c r="H7" s="83">
        <f>IF(P_bevar!G8=0," ",IF(P_bevar!$J$3=P_bevar!$M$2," ",IF(P_bevar!$J$3=P_bevar!$M$3," ",P_bevar!G8)))</f>
        <v>2</v>
      </c>
      <c r="I7" s="83">
        <f>IF(P_bevar!J8=0," ",IF(P_bevar!$J$3=P_bevar!$M$2," ",IF(P_bevar!$J$3=P_bevar!$M$3," ",P_bevar!J8)))</f>
        <v>8</v>
      </c>
      <c r="J7" s="83">
        <f>IF(P_bevar!K8=0," ",IF(P_bevar!$J$3=P_bevar!$M$2," ",IF(P_bevar!$J$3=P_bevar!$M$3," ",P_bevar!K8)))</f>
        <v>6</v>
      </c>
      <c r="K7" s="83">
        <f>IF(P_bevar!L8=0," ",IF(P_bevar!$J$3=P_bevar!$M$2," ",IF(P_bevar!$J$3=P_bevar!$M$3," ",P_bevar!L8)))</f>
        <v>10</v>
      </c>
      <c r="L7" s="83">
        <f>IF(P_bevar!M8=0," ",IF(P_bevar!$J$3=P_bevar!$M$2," ",IF(P_bevar!$J$3=P_bevar!$M$3," ",P_bevar!M8)))</f>
        <v>11</v>
      </c>
      <c r="M7" s="83">
        <f>IF(P_bevar!N8=0," ",IF(P_bevar!$J$3=P_bevar!$M$2," ",IF(P_bevar!$J$3=P_bevar!$M$3," ",P_bevar!N8)))</f>
        <v>2</v>
      </c>
      <c r="N7" s="83">
        <f>IF(P_bevar!O8=0," ",IF(P_bevar!$J$3=P_bevar!$M$2," ",IF(P_bevar!$J$3=P_bevar!$M$3," ",P_bevar!O8)))</f>
        <v>1</v>
      </c>
    </row>
    <row r="8" spans="2:14" x14ac:dyDescent="0.2">
      <c r="B8" s="83" t="str">
        <f>IF(P_bevar!A9=0," ",IF(P_bevar!$J$3=P_bevar!$M$2," ",IF(P_bevar!$J$3=P_bevar!$M$3," ",P_bevar!A9)))</f>
        <v>5007 Namsos</v>
      </c>
      <c r="C8" s="70">
        <f>IF(P_bevar!B9=0," ",IF(P_bevar!$J$3=P_bevar!$M$2," ",IF(P_bevar!$J$3=P_bevar!$M$3," ",P_bevar!B9)))</f>
        <v>15</v>
      </c>
      <c r="D8" s="70" t="str">
        <f>IF(P_bevar!C9=0," ",IF(P_bevar!$J$3=P_bevar!$M$2," ",IF(P_bevar!$J$3=P_bevar!$M$3," ",P_bevar!C9)))</f>
        <v xml:space="preserve"> </v>
      </c>
      <c r="E8" s="70">
        <f>IF(P_bevar!D9=0," ",IF(P_bevar!$J$3=P_bevar!$M$2," ",IF(P_bevar!$J$3=P_bevar!$M$3," ",P_bevar!D9)))</f>
        <v>59</v>
      </c>
      <c r="F8" s="70">
        <f>IF(P_bevar!E9=0," ",IF(P_bevar!$J$3=P_bevar!$M$2," ",IF(P_bevar!$J$3=P_bevar!$M$3," ",P_bevar!E9)))</f>
        <v>7</v>
      </c>
      <c r="G8" s="83" t="str">
        <f>IF(P_bevar!F9=0," ",IF(P_bevar!$J$3=P_bevar!$M$2," ",IF(P_bevar!$J$3=P_bevar!$M$3," ",P_bevar!F9)))</f>
        <v xml:space="preserve"> </v>
      </c>
      <c r="H8" s="83">
        <f>IF(P_bevar!G9=0," ",IF(P_bevar!$J$3=P_bevar!$M$2," ",IF(P_bevar!$J$3=P_bevar!$M$3," ",P_bevar!G9)))</f>
        <v>6</v>
      </c>
      <c r="I8" s="83">
        <f>IF(P_bevar!J9=0," ",IF(P_bevar!$J$3=P_bevar!$M$2," ",IF(P_bevar!$J$3=P_bevar!$M$3," ",P_bevar!J9)))</f>
        <v>4</v>
      </c>
      <c r="J8" s="83" t="str">
        <f>IF(P_bevar!K9=0," ",IF(P_bevar!$J$3=P_bevar!$M$2," ",IF(P_bevar!$J$3=P_bevar!$M$3," ",P_bevar!K9)))</f>
        <v xml:space="preserve"> </v>
      </c>
      <c r="K8" s="83">
        <f>IF(P_bevar!L9=0," ",IF(P_bevar!$J$3=P_bevar!$M$2," ",IF(P_bevar!$J$3=P_bevar!$M$3," ",P_bevar!L9)))</f>
        <v>5</v>
      </c>
      <c r="L8" s="83">
        <f>IF(P_bevar!M9=0," ",IF(P_bevar!$J$3=P_bevar!$M$2," ",IF(P_bevar!$J$3=P_bevar!$M$3," ",P_bevar!M9)))</f>
        <v>4</v>
      </c>
      <c r="M8" s="83" t="str">
        <f>IF(P_bevar!N9=0," ",IF(P_bevar!$J$3=P_bevar!$M$2," ",IF(P_bevar!$J$3=P_bevar!$M$3," ",P_bevar!N9)))</f>
        <v xml:space="preserve"> </v>
      </c>
      <c r="N8" s="83">
        <f>IF(P_bevar!O9=0," ",IF(P_bevar!$J$3=P_bevar!$M$2," ",IF(P_bevar!$J$3=P_bevar!$M$3," ",P_bevar!O9)))</f>
        <v>5</v>
      </c>
    </row>
    <row r="9" spans="2:14" x14ac:dyDescent="0.2">
      <c r="B9" s="83" t="str">
        <f>IF(P_bevar!A10=0," ",IF(P_bevar!$J$3=P_bevar!$M$2," ",IF(P_bevar!$J$3=P_bevar!$M$3," ",P_bevar!A10)))</f>
        <v>5014 Frøya</v>
      </c>
      <c r="C9" s="70" t="str">
        <f>IF(P_bevar!B10=0," ",IF(P_bevar!$J$3=P_bevar!$M$2," ",IF(P_bevar!$J$3=P_bevar!$M$3," ",P_bevar!B10)))</f>
        <v xml:space="preserve"> </v>
      </c>
      <c r="D9" s="70" t="str">
        <f>IF(P_bevar!C10=0," ",IF(P_bevar!$J$3=P_bevar!$M$2," ",IF(P_bevar!$J$3=P_bevar!$M$3," ",P_bevar!C10)))</f>
        <v xml:space="preserve"> </v>
      </c>
      <c r="E9" s="70" t="str">
        <f>IF(P_bevar!D10=0," ",IF(P_bevar!$J$3=P_bevar!$M$2," ",IF(P_bevar!$J$3=P_bevar!$M$3," ",P_bevar!D10)))</f>
        <v xml:space="preserve"> </v>
      </c>
      <c r="F9" s="70" t="str">
        <f>IF(P_bevar!E10=0," ",IF(P_bevar!$J$3=P_bevar!$M$2," ",IF(P_bevar!$J$3=P_bevar!$M$3," ",P_bevar!E10)))</f>
        <v xml:space="preserve"> </v>
      </c>
      <c r="G9" s="83">
        <f>IF(P_bevar!F10=0," ",IF(P_bevar!$J$3=P_bevar!$M$2," ",IF(P_bevar!$J$3=P_bevar!$M$3," ",P_bevar!F10)))</f>
        <v>11</v>
      </c>
      <c r="H9" s="83" t="str">
        <f>IF(P_bevar!G10=0," ",IF(P_bevar!$J$3=P_bevar!$M$2," ",IF(P_bevar!$J$3=P_bevar!$M$3," ",P_bevar!G10)))</f>
        <v xml:space="preserve"> </v>
      </c>
      <c r="I9" s="83" t="str">
        <f>IF(P_bevar!J10=0," ",IF(P_bevar!$J$3=P_bevar!$M$2," ",IF(P_bevar!$J$3=P_bevar!$M$3," ",P_bevar!J10)))</f>
        <v xml:space="preserve"> </v>
      </c>
      <c r="J9" s="83" t="str">
        <f>IF(P_bevar!K10=0," ",IF(P_bevar!$J$3=P_bevar!$M$2," ",IF(P_bevar!$J$3=P_bevar!$M$3," ",P_bevar!K10)))</f>
        <v xml:space="preserve"> </v>
      </c>
      <c r="K9" s="83" t="str">
        <f>IF(P_bevar!L10=0," ",IF(P_bevar!$J$3=P_bevar!$M$2," ",IF(P_bevar!$J$3=P_bevar!$M$3," ",P_bevar!L10)))</f>
        <v xml:space="preserve"> </v>
      </c>
      <c r="L9" s="83" t="str">
        <f>IF(P_bevar!M10=0," ",IF(P_bevar!$J$3=P_bevar!$M$2," ",IF(P_bevar!$J$3=P_bevar!$M$3," ",P_bevar!M10)))</f>
        <v xml:space="preserve"> </v>
      </c>
      <c r="M9" s="83">
        <f>IF(P_bevar!N10=0," ",IF(P_bevar!$J$3=P_bevar!$M$2," ",IF(P_bevar!$J$3=P_bevar!$M$3," ",P_bevar!N10)))</f>
        <v>1</v>
      </c>
      <c r="N9" s="83" t="str">
        <f>IF(P_bevar!O10=0," ",IF(P_bevar!$J$3=P_bevar!$M$2," ",IF(P_bevar!$J$3=P_bevar!$M$3," ",P_bevar!O10)))</f>
        <v xml:space="preserve"> </v>
      </c>
    </row>
    <row r="10" spans="2:14" x14ac:dyDescent="0.2">
      <c r="B10" s="83" t="str">
        <f>IF(P_bevar!A11=0," ",IF(P_bevar!$J$3=P_bevar!$M$2," ",IF(P_bevar!$J$3=P_bevar!$M$3," ",P_bevar!A11)))</f>
        <v>5020 Osen</v>
      </c>
      <c r="C10" s="70" t="str">
        <f>IF(P_bevar!B11=0," ",IF(P_bevar!$J$3=P_bevar!$M$2," ",IF(P_bevar!$J$3=P_bevar!$M$3," ",P_bevar!B11)))</f>
        <v xml:space="preserve"> </v>
      </c>
      <c r="D10" s="70" t="str">
        <f>IF(P_bevar!C11=0," ",IF(P_bevar!$J$3=P_bevar!$M$2," ",IF(P_bevar!$J$3=P_bevar!$M$3," ",P_bevar!C11)))</f>
        <v xml:space="preserve"> </v>
      </c>
      <c r="E10" s="70" t="str">
        <f>IF(P_bevar!D11=0," ",IF(P_bevar!$J$3=P_bevar!$M$2," ",IF(P_bevar!$J$3=P_bevar!$M$3," ",P_bevar!D11)))</f>
        <v xml:space="preserve"> </v>
      </c>
      <c r="F10" s="70">
        <f>IF(P_bevar!E11=0," ",IF(P_bevar!$J$3=P_bevar!$M$2," ",IF(P_bevar!$J$3=P_bevar!$M$3," ",P_bevar!E11)))</f>
        <v>3</v>
      </c>
      <c r="G10" s="83">
        <f>IF(P_bevar!F11=0," ",IF(P_bevar!$J$3=P_bevar!$M$2," ",IF(P_bevar!$J$3=P_bevar!$M$3," ",P_bevar!F11)))</f>
        <v>9</v>
      </c>
      <c r="H10" s="83" t="str">
        <f>IF(P_bevar!G11=0," ",IF(P_bevar!$J$3=P_bevar!$M$2," ",IF(P_bevar!$J$3=P_bevar!$M$3," ",P_bevar!G11)))</f>
        <v xml:space="preserve"> </v>
      </c>
      <c r="I10" s="83" t="str">
        <f>IF(P_bevar!J11=0," ",IF(P_bevar!$J$3=P_bevar!$M$2," ",IF(P_bevar!$J$3=P_bevar!$M$3," ",P_bevar!J11)))</f>
        <v xml:space="preserve"> </v>
      </c>
      <c r="J10" s="83" t="str">
        <f>IF(P_bevar!K11=0," ",IF(P_bevar!$J$3=P_bevar!$M$2," ",IF(P_bevar!$J$3=P_bevar!$M$3," ",P_bevar!K11)))</f>
        <v xml:space="preserve"> </v>
      </c>
      <c r="K10" s="83" t="str">
        <f>IF(P_bevar!L11=0," ",IF(P_bevar!$J$3=P_bevar!$M$2," ",IF(P_bevar!$J$3=P_bevar!$M$3," ",P_bevar!L11)))</f>
        <v xml:space="preserve"> </v>
      </c>
      <c r="L10" s="83">
        <f>IF(P_bevar!M11=0," ",IF(P_bevar!$J$3=P_bevar!$M$2," ",IF(P_bevar!$J$3=P_bevar!$M$3," ",P_bevar!M11)))</f>
        <v>1</v>
      </c>
      <c r="M10" s="83">
        <f>IF(P_bevar!N11=0," ",IF(P_bevar!$J$3=P_bevar!$M$2," ",IF(P_bevar!$J$3=P_bevar!$M$3," ",P_bevar!N11)))</f>
        <v>1</v>
      </c>
      <c r="N10" s="83" t="str">
        <f>IF(P_bevar!O11=0," ",IF(P_bevar!$J$3=P_bevar!$M$2," ",IF(P_bevar!$J$3=P_bevar!$M$3," ",P_bevar!O11)))</f>
        <v xml:space="preserve"> </v>
      </c>
    </row>
    <row r="11" spans="2:14" x14ac:dyDescent="0.2">
      <c r="B11" s="83" t="str">
        <f>IF(P_bevar!A12=0," ",IF(P_bevar!$J$3=P_bevar!$M$2," ",IF(P_bevar!$J$3=P_bevar!$M$3," ",P_bevar!A12)))</f>
        <v>5021 Oppdal</v>
      </c>
      <c r="C11" s="70">
        <f>IF(P_bevar!B12=0," ",IF(P_bevar!$J$3=P_bevar!$M$2," ",IF(P_bevar!$J$3=P_bevar!$M$3," ",P_bevar!B12)))</f>
        <v>84</v>
      </c>
      <c r="D11" s="70">
        <f>IF(P_bevar!C12=0," ",IF(P_bevar!$J$3=P_bevar!$M$2," ",IF(P_bevar!$J$3=P_bevar!$M$3," ",P_bevar!C12)))</f>
        <v>9</v>
      </c>
      <c r="E11" s="70">
        <f>IF(P_bevar!D12=0," ",IF(P_bevar!$J$3=P_bevar!$M$2," ",IF(P_bevar!$J$3=P_bevar!$M$3," ",P_bevar!D12)))</f>
        <v>737</v>
      </c>
      <c r="F11" s="70">
        <f>IF(P_bevar!E12=0," ",IF(P_bevar!$J$3=P_bevar!$M$2," ",IF(P_bevar!$J$3=P_bevar!$M$3," ",P_bevar!E12)))</f>
        <v>25</v>
      </c>
      <c r="G11" s="83" t="str">
        <f>IF(P_bevar!F12=0," ",IF(P_bevar!$J$3=P_bevar!$M$2," ",IF(P_bevar!$J$3=P_bevar!$M$3," ",P_bevar!F12)))</f>
        <v xml:space="preserve"> </v>
      </c>
      <c r="H11" s="83">
        <f>IF(P_bevar!G12=0," ",IF(P_bevar!$J$3=P_bevar!$M$2," ",IF(P_bevar!$J$3=P_bevar!$M$3," ",P_bevar!G12)))</f>
        <v>13</v>
      </c>
      <c r="I11" s="83">
        <f>IF(P_bevar!J12=0," ",IF(P_bevar!$J$3=P_bevar!$M$2," ",IF(P_bevar!$J$3=P_bevar!$M$3," ",P_bevar!J12)))</f>
        <v>6</v>
      </c>
      <c r="J11" s="83">
        <f>IF(P_bevar!K12=0," ",IF(P_bevar!$J$3=P_bevar!$M$2," ",IF(P_bevar!$J$3=P_bevar!$M$3," ",P_bevar!K12)))</f>
        <v>5</v>
      </c>
      <c r="K11" s="83">
        <f>IF(P_bevar!L12=0," ",IF(P_bevar!$J$3=P_bevar!$M$2," ",IF(P_bevar!$J$3=P_bevar!$M$3," ",P_bevar!L12)))</f>
        <v>21</v>
      </c>
      <c r="L11" s="83">
        <f>IF(P_bevar!M12=0," ",IF(P_bevar!$J$3=P_bevar!$M$2," ",IF(P_bevar!$J$3=P_bevar!$M$3," ",P_bevar!M12)))</f>
        <v>13</v>
      </c>
      <c r="M11" s="83" t="str">
        <f>IF(P_bevar!N12=0," ",IF(P_bevar!$J$3=P_bevar!$M$2," ",IF(P_bevar!$J$3=P_bevar!$M$3," ",P_bevar!N12)))</f>
        <v xml:space="preserve"> </v>
      </c>
      <c r="N11" s="83">
        <f>IF(P_bevar!O12=0," ",IF(P_bevar!$J$3=P_bevar!$M$2," ",IF(P_bevar!$J$3=P_bevar!$M$3," ",P_bevar!O12)))</f>
        <v>5</v>
      </c>
    </row>
    <row r="12" spans="2:14" x14ac:dyDescent="0.2">
      <c r="B12" s="83" t="str">
        <f>IF(P_bevar!A13=0," ",IF(P_bevar!$J$3=P_bevar!$M$2," ",IF(P_bevar!$J$3=P_bevar!$M$3," ",P_bevar!A13)))</f>
        <v>5022 Rennebu</v>
      </c>
      <c r="C12" s="70">
        <f>IF(P_bevar!B13=0," ",IF(P_bevar!$J$3=P_bevar!$M$2," ",IF(P_bevar!$J$3=P_bevar!$M$3," ",P_bevar!B13)))</f>
        <v>43</v>
      </c>
      <c r="D12" s="70">
        <f>IF(P_bevar!C13=0," ",IF(P_bevar!$J$3=P_bevar!$M$2," ",IF(P_bevar!$J$3=P_bevar!$M$3," ",P_bevar!C13)))</f>
        <v>5</v>
      </c>
      <c r="E12" s="70">
        <f>IF(P_bevar!D13=0," ",IF(P_bevar!$J$3=P_bevar!$M$2," ",IF(P_bevar!$J$3=P_bevar!$M$3," ",P_bevar!D13)))</f>
        <v>13</v>
      </c>
      <c r="F12" s="70">
        <f>IF(P_bevar!E13=0," ",IF(P_bevar!$J$3=P_bevar!$M$2," ",IF(P_bevar!$J$3=P_bevar!$M$3," ",P_bevar!E13)))</f>
        <v>2</v>
      </c>
      <c r="G12" s="83" t="str">
        <f>IF(P_bevar!F13=0," ",IF(P_bevar!$J$3=P_bevar!$M$2," ",IF(P_bevar!$J$3=P_bevar!$M$3," ",P_bevar!F13)))</f>
        <v xml:space="preserve"> </v>
      </c>
      <c r="H12" s="83">
        <f>IF(P_bevar!G13=0," ",IF(P_bevar!$J$3=P_bevar!$M$2," ",IF(P_bevar!$J$3=P_bevar!$M$3," ",P_bevar!G13)))</f>
        <v>3</v>
      </c>
      <c r="I12" s="83">
        <f>IF(P_bevar!J13=0," ",IF(P_bevar!$J$3=P_bevar!$M$2," ",IF(P_bevar!$J$3=P_bevar!$M$3," ",P_bevar!J13)))</f>
        <v>6</v>
      </c>
      <c r="J12" s="83">
        <f>IF(P_bevar!K13=0," ",IF(P_bevar!$J$3=P_bevar!$M$2," ",IF(P_bevar!$J$3=P_bevar!$M$3," ",P_bevar!K13)))</f>
        <v>4</v>
      </c>
      <c r="K12" s="83">
        <f>IF(P_bevar!L13=0," ",IF(P_bevar!$J$3=P_bevar!$M$2," ",IF(P_bevar!$J$3=P_bevar!$M$3," ",P_bevar!L13)))</f>
        <v>1</v>
      </c>
      <c r="L12" s="83">
        <f>IF(P_bevar!M13=0," ",IF(P_bevar!$J$3=P_bevar!$M$2," ",IF(P_bevar!$J$3=P_bevar!$M$3," ",P_bevar!M13)))</f>
        <v>1</v>
      </c>
      <c r="M12" s="83" t="str">
        <f>IF(P_bevar!N13=0," ",IF(P_bevar!$J$3=P_bevar!$M$2," ",IF(P_bevar!$J$3=P_bevar!$M$3," ",P_bevar!N13)))</f>
        <v xml:space="preserve"> </v>
      </c>
      <c r="N12" s="83">
        <f>IF(P_bevar!O13=0," ",IF(P_bevar!$J$3=P_bevar!$M$2," ",IF(P_bevar!$J$3=P_bevar!$M$3," ",P_bevar!O13)))</f>
        <v>3</v>
      </c>
    </row>
    <row r="13" spans="2:14" x14ac:dyDescent="0.2">
      <c r="B13" s="83" t="str">
        <f>IF(P_bevar!A14=0," ",IF(P_bevar!$J$3=P_bevar!$M$2," ",IF(P_bevar!$J$3=P_bevar!$M$3," ",P_bevar!A14)))</f>
        <v>5025 Røros</v>
      </c>
      <c r="C13" s="70">
        <f>IF(P_bevar!B14=0," ",IF(P_bevar!$J$3=P_bevar!$M$2," ",IF(P_bevar!$J$3=P_bevar!$M$3," ",P_bevar!B14)))</f>
        <v>44</v>
      </c>
      <c r="D13" s="70">
        <f>IF(P_bevar!C14=0," ",IF(P_bevar!$J$3=P_bevar!$M$2," ",IF(P_bevar!$J$3=P_bevar!$M$3," ",P_bevar!C14)))</f>
        <v>2</v>
      </c>
      <c r="E13" s="70">
        <f>IF(P_bevar!D14=0," ",IF(P_bevar!$J$3=P_bevar!$M$2," ",IF(P_bevar!$J$3=P_bevar!$M$3," ",P_bevar!D14)))</f>
        <v>59</v>
      </c>
      <c r="F13" s="70">
        <f>IF(P_bevar!E14=0," ",IF(P_bevar!$J$3=P_bevar!$M$2," ",IF(P_bevar!$J$3=P_bevar!$M$3," ",P_bevar!E14)))</f>
        <v>4</v>
      </c>
      <c r="G13" s="83" t="str">
        <f>IF(P_bevar!F14=0," ",IF(P_bevar!$J$3=P_bevar!$M$2," ",IF(P_bevar!$J$3=P_bevar!$M$3," ",P_bevar!F14)))</f>
        <v xml:space="preserve"> </v>
      </c>
      <c r="H13" s="83">
        <f>IF(P_bevar!G14=0," ",IF(P_bevar!$J$3=P_bevar!$M$2," ",IF(P_bevar!$J$3=P_bevar!$M$3," ",P_bevar!G14)))</f>
        <v>1</v>
      </c>
      <c r="I13" s="83">
        <f>IF(P_bevar!J14=0," ",IF(P_bevar!$J$3=P_bevar!$M$2," ",IF(P_bevar!$J$3=P_bevar!$M$3," ",P_bevar!J14)))</f>
        <v>6</v>
      </c>
      <c r="J13" s="83">
        <f>IF(P_bevar!K14=0," ",IF(P_bevar!$J$3=P_bevar!$M$2," ",IF(P_bevar!$J$3=P_bevar!$M$3," ",P_bevar!K14)))</f>
        <v>2</v>
      </c>
      <c r="K13" s="83">
        <f>IF(P_bevar!L14=0," ",IF(P_bevar!$J$3=P_bevar!$M$2," ",IF(P_bevar!$J$3=P_bevar!$M$3," ",P_bevar!L14)))</f>
        <v>2</v>
      </c>
      <c r="L13" s="83">
        <f>IF(P_bevar!M14=0," ",IF(P_bevar!$J$3=P_bevar!$M$2," ",IF(P_bevar!$J$3=P_bevar!$M$3," ",P_bevar!M14)))</f>
        <v>1</v>
      </c>
      <c r="M13" s="83" t="str">
        <f>IF(P_bevar!N14=0," ",IF(P_bevar!$J$3=P_bevar!$M$2," ",IF(P_bevar!$J$3=P_bevar!$M$3," ",P_bevar!N14)))</f>
        <v xml:space="preserve"> </v>
      </c>
      <c r="N13" s="83">
        <f>IF(P_bevar!O14=0," ",IF(P_bevar!$J$3=P_bevar!$M$2," ",IF(P_bevar!$J$3=P_bevar!$M$3," ",P_bevar!O14)))</f>
        <v>1</v>
      </c>
    </row>
    <row r="14" spans="2:14" x14ac:dyDescent="0.2">
      <c r="B14" s="83" t="str">
        <f>IF(P_bevar!A15=0," ",IF(P_bevar!$J$3=P_bevar!$M$2," ",IF(P_bevar!$J$3=P_bevar!$M$3," ",P_bevar!A15)))</f>
        <v>5026 Holtålen</v>
      </c>
      <c r="C14" s="70">
        <f>IF(P_bevar!B15=0," ",IF(P_bevar!$J$3=P_bevar!$M$2," ",IF(P_bevar!$J$3=P_bevar!$M$3," ",P_bevar!B15)))</f>
        <v>46</v>
      </c>
      <c r="D14" s="70">
        <f>IF(P_bevar!C15=0," ",IF(P_bevar!$J$3=P_bevar!$M$2," ",IF(P_bevar!$J$3=P_bevar!$M$3," ",P_bevar!C15)))</f>
        <v>4</v>
      </c>
      <c r="E14" s="70">
        <f>IF(P_bevar!D15=0," ",IF(P_bevar!$J$3=P_bevar!$M$2," ",IF(P_bevar!$J$3=P_bevar!$M$3," ",P_bevar!D15)))</f>
        <v>52</v>
      </c>
      <c r="F14" s="70">
        <f>IF(P_bevar!E15=0," ",IF(P_bevar!$J$3=P_bevar!$M$2," ",IF(P_bevar!$J$3=P_bevar!$M$3," ",P_bevar!E15)))</f>
        <v>3</v>
      </c>
      <c r="G14" s="83" t="str">
        <f>IF(P_bevar!F15=0," ",IF(P_bevar!$J$3=P_bevar!$M$2," ",IF(P_bevar!$J$3=P_bevar!$M$3," ",P_bevar!F15)))</f>
        <v xml:space="preserve"> </v>
      </c>
      <c r="H14" s="83">
        <f>IF(P_bevar!G15=0," ",IF(P_bevar!$J$3=P_bevar!$M$2," ",IF(P_bevar!$J$3=P_bevar!$M$3," ",P_bevar!G15)))</f>
        <v>2</v>
      </c>
      <c r="I14" s="83">
        <f>IF(P_bevar!J15=0," ",IF(P_bevar!$J$3=P_bevar!$M$2," ",IF(P_bevar!$J$3=P_bevar!$M$3," ",P_bevar!J15)))</f>
        <v>6</v>
      </c>
      <c r="J14" s="83">
        <f>IF(P_bevar!K15=0," ",IF(P_bevar!$J$3=P_bevar!$M$2," ",IF(P_bevar!$J$3=P_bevar!$M$3," ",P_bevar!K15)))</f>
        <v>3</v>
      </c>
      <c r="K14" s="83">
        <f>IF(P_bevar!L15=0," ",IF(P_bevar!$J$3=P_bevar!$M$2," ",IF(P_bevar!$J$3=P_bevar!$M$3," ",P_bevar!L15)))</f>
        <v>1</v>
      </c>
      <c r="L14" s="83">
        <f>IF(P_bevar!M15=0," ",IF(P_bevar!$J$3=P_bevar!$M$2," ",IF(P_bevar!$J$3=P_bevar!$M$3," ",P_bevar!M15)))</f>
        <v>2</v>
      </c>
      <c r="M14" s="83" t="str">
        <f>IF(P_bevar!N15=0," ",IF(P_bevar!$J$3=P_bevar!$M$2," ",IF(P_bevar!$J$3=P_bevar!$M$3," ",P_bevar!N15)))</f>
        <v xml:space="preserve"> </v>
      </c>
      <c r="N14" s="83">
        <f>IF(P_bevar!O15=0," ",IF(P_bevar!$J$3=P_bevar!$M$2," ",IF(P_bevar!$J$3=P_bevar!$M$3," ",P_bevar!O15)))</f>
        <v>1</v>
      </c>
    </row>
    <row r="15" spans="2:14" x14ac:dyDescent="0.2">
      <c r="B15" s="83" t="str">
        <f>IF(P_bevar!A16=0," ",IF(P_bevar!$J$3=P_bevar!$M$2," ",IF(P_bevar!$J$3=P_bevar!$M$3," ",P_bevar!A16)))</f>
        <v>5027 Midtre Gauldal</v>
      </c>
      <c r="C15" s="70">
        <f>IF(P_bevar!B16=0," ",IF(P_bevar!$J$3=P_bevar!$M$2," ",IF(P_bevar!$J$3=P_bevar!$M$3," ",P_bevar!B16)))</f>
        <v>63</v>
      </c>
      <c r="D15" s="70">
        <f>IF(P_bevar!C16=0," ",IF(P_bevar!$J$3=P_bevar!$M$2," ",IF(P_bevar!$J$3=P_bevar!$M$3," ",P_bevar!C16)))</f>
        <v>5</v>
      </c>
      <c r="E15" s="70">
        <f>IF(P_bevar!D16=0," ",IF(P_bevar!$J$3=P_bevar!$M$2," ",IF(P_bevar!$J$3=P_bevar!$M$3," ",P_bevar!D16)))</f>
        <v>239</v>
      </c>
      <c r="F15" s="70">
        <f>IF(P_bevar!E16=0," ",IF(P_bevar!$J$3=P_bevar!$M$2," ",IF(P_bevar!$J$3=P_bevar!$M$3," ",P_bevar!E16)))</f>
        <v>9</v>
      </c>
      <c r="G15" s="83" t="str">
        <f>IF(P_bevar!F16=0," ",IF(P_bevar!$J$3=P_bevar!$M$2," ",IF(P_bevar!$J$3=P_bevar!$M$3," ",P_bevar!F16)))</f>
        <v xml:space="preserve"> </v>
      </c>
      <c r="H15" s="83">
        <f>IF(P_bevar!G16=0," ",IF(P_bevar!$J$3=P_bevar!$M$2," ",IF(P_bevar!$J$3=P_bevar!$M$3," ",P_bevar!G16)))</f>
        <v>4</v>
      </c>
      <c r="I15" s="83">
        <f>IF(P_bevar!J16=0," ",IF(P_bevar!$J$3=P_bevar!$M$2," ",IF(P_bevar!$J$3=P_bevar!$M$3," ",P_bevar!J16)))</f>
        <v>7</v>
      </c>
      <c r="J15" s="83">
        <f>IF(P_bevar!K16=0," ",IF(P_bevar!$J$3=P_bevar!$M$2," ",IF(P_bevar!$J$3=P_bevar!$M$3," ",P_bevar!K16)))</f>
        <v>4</v>
      </c>
      <c r="K15" s="83">
        <f>IF(P_bevar!L16=0," ",IF(P_bevar!$J$3=P_bevar!$M$2," ",IF(P_bevar!$J$3=P_bevar!$M$3," ",P_bevar!L16)))</f>
        <v>6</v>
      </c>
      <c r="L15" s="83">
        <f>IF(P_bevar!M16=0," ",IF(P_bevar!$J$3=P_bevar!$M$2," ",IF(P_bevar!$J$3=P_bevar!$M$3," ",P_bevar!M16)))</f>
        <v>3</v>
      </c>
      <c r="M15" s="83" t="str">
        <f>IF(P_bevar!N16=0," ",IF(P_bevar!$J$3=P_bevar!$M$2," ",IF(P_bevar!$J$3=P_bevar!$M$3," ",P_bevar!N16)))</f>
        <v xml:space="preserve"> </v>
      </c>
      <c r="N15" s="83">
        <f>IF(P_bevar!O16=0," ",IF(P_bevar!$J$3=P_bevar!$M$2," ",IF(P_bevar!$J$3=P_bevar!$M$3," ",P_bevar!O16)))</f>
        <v>4</v>
      </c>
    </row>
    <row r="16" spans="2:14" x14ac:dyDescent="0.2">
      <c r="B16" s="83" t="str">
        <f>IF(P_bevar!A17=0," ",IF(P_bevar!$J$3=P_bevar!$M$2," ",IF(P_bevar!$J$3=P_bevar!$M$3," ",P_bevar!A17)))</f>
        <v>5028 Melhus</v>
      </c>
      <c r="C16" s="70">
        <f>IF(P_bevar!B17=0," ",IF(P_bevar!$J$3=P_bevar!$M$2," ",IF(P_bevar!$J$3=P_bevar!$M$3," ",P_bevar!B17)))</f>
        <v>79</v>
      </c>
      <c r="D16" s="70">
        <f>IF(P_bevar!C17=0," ",IF(P_bevar!$J$3=P_bevar!$M$2," ",IF(P_bevar!$J$3=P_bevar!$M$3," ",P_bevar!C17)))</f>
        <v>4</v>
      </c>
      <c r="E16" s="70">
        <f>IF(P_bevar!D17=0," ",IF(P_bevar!$J$3=P_bevar!$M$2," ",IF(P_bevar!$J$3=P_bevar!$M$3," ",P_bevar!D17)))</f>
        <v>57</v>
      </c>
      <c r="F16" s="70">
        <f>IF(P_bevar!E17=0," ",IF(P_bevar!$J$3=P_bevar!$M$2," ",IF(P_bevar!$J$3=P_bevar!$M$3," ",P_bevar!E17)))</f>
        <v>4</v>
      </c>
      <c r="G16" s="83" t="str">
        <f>IF(P_bevar!F17=0," ",IF(P_bevar!$J$3=P_bevar!$M$2," ",IF(P_bevar!$J$3=P_bevar!$M$3," ",P_bevar!F17)))</f>
        <v xml:space="preserve"> </v>
      </c>
      <c r="H16" s="83" t="str">
        <f>IF(P_bevar!G17=0," ",IF(P_bevar!$J$3=P_bevar!$M$2," ",IF(P_bevar!$J$3=P_bevar!$M$3," ",P_bevar!G17)))</f>
        <v xml:space="preserve"> </v>
      </c>
      <c r="I16" s="83">
        <f>IF(P_bevar!J17=0," ",IF(P_bevar!$J$3=P_bevar!$M$2," ",IF(P_bevar!$J$3=P_bevar!$M$3," ",P_bevar!J17)))</f>
        <v>5</v>
      </c>
      <c r="J16" s="83">
        <f>IF(P_bevar!K17=0," ",IF(P_bevar!$J$3=P_bevar!$M$2," ",IF(P_bevar!$J$3=P_bevar!$M$3," ",P_bevar!K17)))</f>
        <v>3</v>
      </c>
      <c r="K16" s="83">
        <f>IF(P_bevar!L17=0," ",IF(P_bevar!$J$3=P_bevar!$M$2," ",IF(P_bevar!$J$3=P_bevar!$M$3," ",P_bevar!L17)))</f>
        <v>2</v>
      </c>
      <c r="L16" s="83">
        <f>IF(P_bevar!M17=0," ",IF(P_bevar!$J$3=P_bevar!$M$2," ",IF(P_bevar!$J$3=P_bevar!$M$3," ",P_bevar!M17)))</f>
        <v>2</v>
      </c>
      <c r="M16" s="83" t="str">
        <f>IF(P_bevar!N17=0," ",IF(P_bevar!$J$3=P_bevar!$M$2," ",IF(P_bevar!$J$3=P_bevar!$M$3," ",P_bevar!N17)))</f>
        <v xml:space="preserve"> </v>
      </c>
      <c r="N16" s="83" t="str">
        <f>IF(P_bevar!O17=0," ",IF(P_bevar!$J$3=P_bevar!$M$2," ",IF(P_bevar!$J$3=P_bevar!$M$3," ",P_bevar!O17)))</f>
        <v xml:space="preserve"> </v>
      </c>
    </row>
    <row r="17" spans="2:14" x14ac:dyDescent="0.2">
      <c r="B17" s="83" t="str">
        <f>IF(P_bevar!A18=0," ",IF(P_bevar!$J$3=P_bevar!$M$2," ",IF(P_bevar!$J$3=P_bevar!$M$3," ",P_bevar!A18)))</f>
        <v>5029 Skaun</v>
      </c>
      <c r="C17" s="70">
        <f>IF(P_bevar!B18=0," ",IF(P_bevar!$J$3=P_bevar!$M$2," ",IF(P_bevar!$J$3=P_bevar!$M$3," ",P_bevar!B18)))</f>
        <v>29</v>
      </c>
      <c r="D17" s="70">
        <f>IF(P_bevar!C18=0," ",IF(P_bevar!$J$3=P_bevar!$M$2," ",IF(P_bevar!$J$3=P_bevar!$M$3," ",P_bevar!C18)))</f>
        <v>1</v>
      </c>
      <c r="E17" s="70" t="str">
        <f>IF(P_bevar!D18=0," ",IF(P_bevar!$J$3=P_bevar!$M$2," ",IF(P_bevar!$J$3=P_bevar!$M$3," ",P_bevar!D18)))</f>
        <v xml:space="preserve"> </v>
      </c>
      <c r="F17" s="70" t="str">
        <f>IF(P_bevar!E18=0," ",IF(P_bevar!$J$3=P_bevar!$M$2," ",IF(P_bevar!$J$3=P_bevar!$M$3," ",P_bevar!E18)))</f>
        <v xml:space="preserve"> </v>
      </c>
      <c r="G17" s="83" t="str">
        <f>IF(P_bevar!F18=0," ",IF(P_bevar!$J$3=P_bevar!$M$2," ",IF(P_bevar!$J$3=P_bevar!$M$3," ",P_bevar!F18)))</f>
        <v xml:space="preserve"> </v>
      </c>
      <c r="H17" s="83">
        <f>IF(P_bevar!G18=0," ",IF(P_bevar!$J$3=P_bevar!$M$2," ",IF(P_bevar!$J$3=P_bevar!$M$3," ",P_bevar!G18)))</f>
        <v>2</v>
      </c>
      <c r="I17" s="83">
        <f>IF(P_bevar!J18=0," ",IF(P_bevar!$J$3=P_bevar!$M$2," ",IF(P_bevar!$J$3=P_bevar!$M$3," ",P_bevar!J18)))</f>
        <v>2</v>
      </c>
      <c r="J17" s="83">
        <f>IF(P_bevar!K18=0," ",IF(P_bevar!$J$3=P_bevar!$M$2," ",IF(P_bevar!$J$3=P_bevar!$M$3," ",P_bevar!K18)))</f>
        <v>1</v>
      </c>
      <c r="K17" s="83" t="str">
        <f>IF(P_bevar!L18=0," ",IF(P_bevar!$J$3=P_bevar!$M$2," ",IF(P_bevar!$J$3=P_bevar!$M$3," ",P_bevar!L18)))</f>
        <v xml:space="preserve"> </v>
      </c>
      <c r="L17" s="83" t="str">
        <f>IF(P_bevar!M18=0," ",IF(P_bevar!$J$3=P_bevar!$M$2," ",IF(P_bevar!$J$3=P_bevar!$M$3," ",P_bevar!M18)))</f>
        <v xml:space="preserve"> </v>
      </c>
      <c r="M17" s="83" t="str">
        <f>IF(P_bevar!N18=0," ",IF(P_bevar!$J$3=P_bevar!$M$2," ",IF(P_bevar!$J$3=P_bevar!$M$3," ",P_bevar!N18)))</f>
        <v xml:space="preserve"> </v>
      </c>
      <c r="N17" s="83">
        <f>IF(P_bevar!O18=0," ",IF(P_bevar!$J$3=P_bevar!$M$2," ",IF(P_bevar!$J$3=P_bevar!$M$3," ",P_bevar!O18)))</f>
        <v>1</v>
      </c>
    </row>
    <row r="18" spans="2:14" x14ac:dyDescent="0.2">
      <c r="B18" s="83" t="str">
        <f>IF(P_bevar!A19=0," ",IF(P_bevar!$J$3=P_bevar!$M$2," ",IF(P_bevar!$J$3=P_bevar!$M$3," ",P_bevar!A19)))</f>
        <v>5031 Malvik</v>
      </c>
      <c r="C18" s="70">
        <f>IF(P_bevar!B19=0," ",IF(P_bevar!$J$3=P_bevar!$M$2," ",IF(P_bevar!$J$3=P_bevar!$M$3," ",P_bevar!B19)))</f>
        <v>9</v>
      </c>
      <c r="D18" s="70">
        <f>IF(P_bevar!C19=0," ",IF(P_bevar!$J$3=P_bevar!$M$2," ",IF(P_bevar!$J$3=P_bevar!$M$3," ",P_bevar!C19)))</f>
        <v>2</v>
      </c>
      <c r="E18" s="70">
        <f>IF(P_bevar!D19=0," ",IF(P_bevar!$J$3=P_bevar!$M$2," ",IF(P_bevar!$J$3=P_bevar!$M$3," ",P_bevar!D19)))</f>
        <v>29</v>
      </c>
      <c r="F18" s="70">
        <f>IF(P_bevar!E19=0," ",IF(P_bevar!$J$3=P_bevar!$M$2," ",IF(P_bevar!$J$3=P_bevar!$M$3," ",P_bevar!E19)))</f>
        <v>1</v>
      </c>
      <c r="G18" s="83" t="str">
        <f>IF(P_bevar!F19=0," ",IF(P_bevar!$J$3=P_bevar!$M$2," ",IF(P_bevar!$J$3=P_bevar!$M$3," ",P_bevar!F19)))</f>
        <v xml:space="preserve"> </v>
      </c>
      <c r="H18" s="83" t="str">
        <f>IF(P_bevar!G19=0," ",IF(P_bevar!$J$3=P_bevar!$M$2," ",IF(P_bevar!$J$3=P_bevar!$M$3," ",P_bevar!G19)))</f>
        <v xml:space="preserve"> </v>
      </c>
      <c r="I18" s="83">
        <f>IF(P_bevar!J19=0," ",IF(P_bevar!$J$3=P_bevar!$M$2," ",IF(P_bevar!$J$3=P_bevar!$M$3," ",P_bevar!J19)))</f>
        <v>2</v>
      </c>
      <c r="J18" s="83">
        <f>IF(P_bevar!K19=0," ",IF(P_bevar!$J$3=P_bevar!$M$2," ",IF(P_bevar!$J$3=P_bevar!$M$3," ",P_bevar!K19)))</f>
        <v>1</v>
      </c>
      <c r="K18" s="83">
        <f>IF(P_bevar!L19=0," ",IF(P_bevar!$J$3=P_bevar!$M$2," ",IF(P_bevar!$J$3=P_bevar!$M$3," ",P_bevar!L19)))</f>
        <v>3</v>
      </c>
      <c r="L18" s="83">
        <f>IF(P_bevar!M19=0," ",IF(P_bevar!$J$3=P_bevar!$M$2," ",IF(P_bevar!$J$3=P_bevar!$M$3," ",P_bevar!M19)))</f>
        <v>1</v>
      </c>
      <c r="M18" s="83" t="str">
        <f>IF(P_bevar!N19=0," ",IF(P_bevar!$J$3=P_bevar!$M$2," ",IF(P_bevar!$J$3=P_bevar!$M$3," ",P_bevar!N19)))</f>
        <v xml:space="preserve"> </v>
      </c>
      <c r="N18" s="83" t="str">
        <f>IF(P_bevar!O19=0," ",IF(P_bevar!$J$3=P_bevar!$M$2," ",IF(P_bevar!$J$3=P_bevar!$M$3," ",P_bevar!O19)))</f>
        <v xml:space="preserve"> </v>
      </c>
    </row>
    <row r="19" spans="2:14" x14ac:dyDescent="0.2">
      <c r="B19" s="83" t="str">
        <f>IF(P_bevar!A20=0," ",IF(P_bevar!$J$3=P_bevar!$M$2," ",IF(P_bevar!$J$3=P_bevar!$M$3," ",P_bevar!A20)))</f>
        <v>5032 Selbu</v>
      </c>
      <c r="C19" s="70" t="str">
        <f>IF(P_bevar!B20=0," ",IF(P_bevar!$J$3=P_bevar!$M$2," ",IF(P_bevar!$J$3=P_bevar!$M$3," ",P_bevar!B20)))</f>
        <v xml:space="preserve"> </v>
      </c>
      <c r="D19" s="70" t="str">
        <f>IF(P_bevar!C20=0," ",IF(P_bevar!$J$3=P_bevar!$M$2," ",IF(P_bevar!$J$3=P_bevar!$M$3," ",P_bevar!C20)))</f>
        <v xml:space="preserve"> </v>
      </c>
      <c r="E19" s="70">
        <f>IF(P_bevar!D20=0," ",IF(P_bevar!$J$3=P_bevar!$M$2," ",IF(P_bevar!$J$3=P_bevar!$M$3," ",P_bevar!D20)))</f>
        <v>35</v>
      </c>
      <c r="F19" s="70">
        <f>IF(P_bevar!E20=0," ",IF(P_bevar!$J$3=P_bevar!$M$2," ",IF(P_bevar!$J$3=P_bevar!$M$3," ",P_bevar!E20)))</f>
        <v>4</v>
      </c>
      <c r="G19" s="83">
        <f>IF(P_bevar!F20=0," ",IF(P_bevar!$J$3=P_bevar!$M$2," ",IF(P_bevar!$J$3=P_bevar!$M$3," ",P_bevar!F20)))</f>
        <v>3</v>
      </c>
      <c r="H19" s="83" t="str">
        <f>IF(P_bevar!G20=0," ",IF(P_bevar!$J$3=P_bevar!$M$2," ",IF(P_bevar!$J$3=P_bevar!$M$3," ",P_bevar!G20)))</f>
        <v xml:space="preserve"> </v>
      </c>
      <c r="I19" s="83" t="str">
        <f>IF(P_bevar!J20=0," ",IF(P_bevar!$J$3=P_bevar!$M$2," ",IF(P_bevar!$J$3=P_bevar!$M$3," ",P_bevar!J20)))</f>
        <v xml:space="preserve"> </v>
      </c>
      <c r="J19" s="83" t="str">
        <f>IF(P_bevar!K20=0," ",IF(P_bevar!$J$3=P_bevar!$M$2," ",IF(P_bevar!$J$3=P_bevar!$M$3," ",P_bevar!K20)))</f>
        <v xml:space="preserve"> </v>
      </c>
      <c r="K19" s="83">
        <f>IF(P_bevar!L20=0," ",IF(P_bevar!$J$3=P_bevar!$M$2," ",IF(P_bevar!$J$3=P_bevar!$M$3," ",P_bevar!L20)))</f>
        <v>4</v>
      </c>
      <c r="L19" s="83">
        <f>IF(P_bevar!M20=0," ",IF(P_bevar!$J$3=P_bevar!$M$2," ",IF(P_bevar!$J$3=P_bevar!$M$3," ",P_bevar!M20)))</f>
        <v>3</v>
      </c>
      <c r="M19" s="83">
        <f>IF(P_bevar!N20=0," ",IF(P_bevar!$J$3=P_bevar!$M$2," ",IF(P_bevar!$J$3=P_bevar!$M$3," ",P_bevar!N20)))</f>
        <v>1</v>
      </c>
      <c r="N19" s="83" t="str">
        <f>IF(P_bevar!O20=0," ",IF(P_bevar!$J$3=P_bevar!$M$2," ",IF(P_bevar!$J$3=P_bevar!$M$3," ",P_bevar!O20)))</f>
        <v xml:space="preserve"> </v>
      </c>
    </row>
    <row r="20" spans="2:14" x14ac:dyDescent="0.2">
      <c r="B20" s="83" t="str">
        <f>IF(P_bevar!A21=0," ",IF(P_bevar!$J$3=P_bevar!$M$2," ",IF(P_bevar!$J$3=P_bevar!$M$3," ",P_bevar!A21)))</f>
        <v>5033 Tydal</v>
      </c>
      <c r="C20" s="70">
        <f>IF(P_bevar!B21=0," ",IF(P_bevar!$J$3=P_bevar!$M$2," ",IF(P_bevar!$J$3=P_bevar!$M$3," ",P_bevar!B21)))</f>
        <v>4</v>
      </c>
      <c r="D20" s="70" t="str">
        <f>IF(P_bevar!C21=0," ",IF(P_bevar!$J$3=P_bevar!$M$2," ",IF(P_bevar!$J$3=P_bevar!$M$3," ",P_bevar!C21)))</f>
        <v xml:space="preserve"> </v>
      </c>
      <c r="E20" s="70" t="str">
        <f>IF(P_bevar!D21=0," ",IF(P_bevar!$J$3=P_bevar!$M$2," ",IF(P_bevar!$J$3=P_bevar!$M$3," ",P_bevar!D21)))</f>
        <v xml:space="preserve"> </v>
      </c>
      <c r="F20" s="70" t="str">
        <f>IF(P_bevar!E21=0," ",IF(P_bevar!$J$3=P_bevar!$M$2," ",IF(P_bevar!$J$3=P_bevar!$M$3," ",P_bevar!E21)))</f>
        <v xml:space="preserve"> </v>
      </c>
      <c r="G20" s="83" t="str">
        <f>IF(P_bevar!F21=0," ",IF(P_bevar!$J$3=P_bevar!$M$2," ",IF(P_bevar!$J$3=P_bevar!$M$3," ",P_bevar!F21)))</f>
        <v xml:space="preserve"> </v>
      </c>
      <c r="H20" s="83" t="str">
        <f>IF(P_bevar!G21=0," ",IF(P_bevar!$J$3=P_bevar!$M$2," ",IF(P_bevar!$J$3=P_bevar!$M$3," ",P_bevar!G21)))</f>
        <v xml:space="preserve"> </v>
      </c>
      <c r="I20" s="83">
        <f>IF(P_bevar!J21=0," ",IF(P_bevar!$J$3=P_bevar!$M$2," ",IF(P_bevar!$J$3=P_bevar!$M$3," ",P_bevar!J21)))</f>
        <v>1</v>
      </c>
      <c r="J20" s="83" t="str">
        <f>IF(P_bevar!K21=0," ",IF(P_bevar!$J$3=P_bevar!$M$2," ",IF(P_bevar!$J$3=P_bevar!$M$3," ",P_bevar!K21)))</f>
        <v xml:space="preserve"> </v>
      </c>
      <c r="K20" s="83" t="str">
        <f>IF(P_bevar!L21=0," ",IF(P_bevar!$J$3=P_bevar!$M$2," ",IF(P_bevar!$J$3=P_bevar!$M$3," ",P_bevar!L21)))</f>
        <v xml:space="preserve"> </v>
      </c>
      <c r="L20" s="83" t="str">
        <f>IF(P_bevar!M21=0," ",IF(P_bevar!$J$3=P_bevar!$M$2," ",IF(P_bevar!$J$3=P_bevar!$M$3," ",P_bevar!M21)))</f>
        <v xml:space="preserve"> </v>
      </c>
      <c r="M20" s="83" t="str">
        <f>IF(P_bevar!N21=0," ",IF(P_bevar!$J$3=P_bevar!$M$2," ",IF(P_bevar!$J$3=P_bevar!$M$3," ",P_bevar!N21)))</f>
        <v xml:space="preserve"> </v>
      </c>
      <c r="N20" s="83" t="str">
        <f>IF(P_bevar!O21=0," ",IF(P_bevar!$J$3=P_bevar!$M$2," ",IF(P_bevar!$J$3=P_bevar!$M$3," ",P_bevar!O21)))</f>
        <v xml:space="preserve"> </v>
      </c>
    </row>
    <row r="21" spans="2:14" x14ac:dyDescent="0.2">
      <c r="B21" s="83" t="str">
        <f>IF(P_bevar!A22=0," ",IF(P_bevar!$J$3=P_bevar!$M$2," ",IF(P_bevar!$J$3=P_bevar!$M$3," ",P_bevar!A22)))</f>
        <v>5034 Meråker</v>
      </c>
      <c r="C21" s="70">
        <f>IF(P_bevar!B22=0," ",IF(P_bevar!$J$3=P_bevar!$M$2," ",IF(P_bevar!$J$3=P_bevar!$M$3," ",P_bevar!B22)))</f>
        <v>6</v>
      </c>
      <c r="D21" s="70">
        <f>IF(P_bevar!C22=0," ",IF(P_bevar!$J$3=P_bevar!$M$2," ",IF(P_bevar!$J$3=P_bevar!$M$3," ",P_bevar!C22)))</f>
        <v>1</v>
      </c>
      <c r="E21" s="70">
        <f>IF(P_bevar!D22=0," ",IF(P_bevar!$J$3=P_bevar!$M$2," ",IF(P_bevar!$J$3=P_bevar!$M$3," ",P_bevar!D22)))</f>
        <v>128</v>
      </c>
      <c r="F21" s="70">
        <f>IF(P_bevar!E22=0," ",IF(P_bevar!$J$3=P_bevar!$M$2," ",IF(P_bevar!$J$3=P_bevar!$M$3," ",P_bevar!E22)))</f>
        <v>9</v>
      </c>
      <c r="G21" s="83" t="str">
        <f>IF(P_bevar!F22=0," ",IF(P_bevar!$J$3=P_bevar!$M$2," ",IF(P_bevar!$J$3=P_bevar!$M$3," ",P_bevar!F22)))</f>
        <v xml:space="preserve"> </v>
      </c>
      <c r="H21" s="83">
        <f>IF(P_bevar!G22=0," ",IF(P_bevar!$J$3=P_bevar!$M$2," ",IF(P_bevar!$J$3=P_bevar!$M$3," ",P_bevar!G22)))</f>
        <v>1</v>
      </c>
      <c r="I21" s="83">
        <f>IF(P_bevar!J22=0," ",IF(P_bevar!$J$3=P_bevar!$M$2," ",IF(P_bevar!$J$3=P_bevar!$M$3," ",P_bevar!J22)))</f>
        <v>1</v>
      </c>
      <c r="J21" s="83">
        <f>IF(P_bevar!K22=0," ",IF(P_bevar!$J$3=P_bevar!$M$2," ",IF(P_bevar!$J$3=P_bevar!$M$3," ",P_bevar!K22)))</f>
        <v>1</v>
      </c>
      <c r="K21" s="83">
        <f>IF(P_bevar!L22=0," ",IF(P_bevar!$J$3=P_bevar!$M$2," ",IF(P_bevar!$J$3=P_bevar!$M$3," ",P_bevar!L22)))</f>
        <v>5</v>
      </c>
      <c r="L21" s="83">
        <f>IF(P_bevar!M22=0," ",IF(P_bevar!$J$3=P_bevar!$M$2," ",IF(P_bevar!$J$3=P_bevar!$M$3," ",P_bevar!M22)))</f>
        <v>7</v>
      </c>
      <c r="M21" s="83" t="str">
        <f>IF(P_bevar!N22=0," ",IF(P_bevar!$J$3=P_bevar!$M$2," ",IF(P_bevar!$J$3=P_bevar!$M$3," ",P_bevar!N22)))</f>
        <v xml:space="preserve"> </v>
      </c>
      <c r="N21" s="83">
        <f>IF(P_bevar!O22=0," ",IF(P_bevar!$J$3=P_bevar!$M$2," ",IF(P_bevar!$J$3=P_bevar!$M$3," ",P_bevar!O22)))</f>
        <v>1</v>
      </c>
    </row>
    <row r="22" spans="2:14" x14ac:dyDescent="0.2">
      <c r="B22" s="83" t="str">
        <f>IF(P_bevar!A23=0," ",IF(P_bevar!$J$3=P_bevar!$M$2," ",IF(P_bevar!$J$3=P_bevar!$M$3," ",P_bevar!A23)))</f>
        <v>5035 Stjørdal</v>
      </c>
      <c r="C22" s="70">
        <f>IF(P_bevar!B23=0," ",IF(P_bevar!$J$3=P_bevar!$M$2," ",IF(P_bevar!$J$3=P_bevar!$M$3," ",P_bevar!B23)))</f>
        <v>70</v>
      </c>
      <c r="D22" s="70">
        <f>IF(P_bevar!C23=0," ",IF(P_bevar!$J$3=P_bevar!$M$2," ",IF(P_bevar!$J$3=P_bevar!$M$3," ",P_bevar!C23)))</f>
        <v>4</v>
      </c>
      <c r="E22" s="70">
        <f>IF(P_bevar!D23=0," ",IF(P_bevar!$J$3=P_bevar!$M$2," ",IF(P_bevar!$J$3=P_bevar!$M$3," ",P_bevar!D23)))</f>
        <v>195</v>
      </c>
      <c r="F22" s="70">
        <f>IF(P_bevar!E23=0," ",IF(P_bevar!$J$3=P_bevar!$M$2," ",IF(P_bevar!$J$3=P_bevar!$M$3," ",P_bevar!E23)))</f>
        <v>14</v>
      </c>
      <c r="G22" s="83" t="str">
        <f>IF(P_bevar!F23=0," ",IF(P_bevar!$J$3=P_bevar!$M$2," ",IF(P_bevar!$J$3=P_bevar!$M$3," ",P_bevar!F23)))</f>
        <v xml:space="preserve"> </v>
      </c>
      <c r="H22" s="83">
        <f>IF(P_bevar!G23=0," ",IF(P_bevar!$J$3=P_bevar!$M$2," ",IF(P_bevar!$J$3=P_bevar!$M$3," ",P_bevar!G23)))</f>
        <v>2</v>
      </c>
      <c r="I22" s="83">
        <f>IF(P_bevar!J23=0," ",IF(P_bevar!$J$3=P_bevar!$M$2," ",IF(P_bevar!$J$3=P_bevar!$M$3," ",P_bevar!J23)))</f>
        <v>9</v>
      </c>
      <c r="J22" s="83">
        <f>IF(P_bevar!K23=0," ",IF(P_bevar!$J$3=P_bevar!$M$2," ",IF(P_bevar!$J$3=P_bevar!$M$3," ",P_bevar!K23)))</f>
        <v>4</v>
      </c>
      <c r="K22" s="83">
        <f>IF(P_bevar!L23=0," ",IF(P_bevar!$J$3=P_bevar!$M$2," ",IF(P_bevar!$J$3=P_bevar!$M$3," ",P_bevar!L23)))</f>
        <v>12</v>
      </c>
      <c r="L22" s="83">
        <f>IF(P_bevar!M23=0," ",IF(P_bevar!$J$3=P_bevar!$M$2," ",IF(P_bevar!$J$3=P_bevar!$M$3," ",P_bevar!M23)))</f>
        <v>8</v>
      </c>
      <c r="M22" s="83" t="str">
        <f>IF(P_bevar!N23=0," ",IF(P_bevar!$J$3=P_bevar!$M$2," ",IF(P_bevar!$J$3=P_bevar!$M$3," ",P_bevar!N23)))</f>
        <v xml:space="preserve"> </v>
      </c>
      <c r="N22" s="83">
        <f>IF(P_bevar!O23=0," ",IF(P_bevar!$J$3=P_bevar!$M$2," ",IF(P_bevar!$J$3=P_bevar!$M$3," ",P_bevar!O23)))</f>
        <v>2</v>
      </c>
    </row>
    <row r="23" spans="2:14" x14ac:dyDescent="0.2">
      <c r="B23" s="83" t="str">
        <f>IF(P_bevar!A24=0," ",IF(P_bevar!$J$3=P_bevar!$M$2," ",IF(P_bevar!$J$3=P_bevar!$M$3," ",P_bevar!A24)))</f>
        <v>5036 Frosta</v>
      </c>
      <c r="C23" s="70">
        <f>IF(P_bevar!B24=0," ",IF(P_bevar!$J$3=P_bevar!$M$2," ",IF(P_bevar!$J$3=P_bevar!$M$3," ",P_bevar!B24)))</f>
        <v>7</v>
      </c>
      <c r="D23" s="70">
        <f>IF(P_bevar!C24=0," ",IF(P_bevar!$J$3=P_bevar!$M$2," ",IF(P_bevar!$J$3=P_bevar!$M$3," ",P_bevar!C24)))</f>
        <v>2</v>
      </c>
      <c r="E23" s="70">
        <f>IF(P_bevar!D24=0," ",IF(P_bevar!$J$3=P_bevar!$M$2," ",IF(P_bevar!$J$3=P_bevar!$M$3," ",P_bevar!D24)))</f>
        <v>28</v>
      </c>
      <c r="F23" s="70">
        <f>IF(P_bevar!E24=0," ",IF(P_bevar!$J$3=P_bevar!$M$2," ",IF(P_bevar!$J$3=P_bevar!$M$3," ",P_bevar!E24)))</f>
        <v>4</v>
      </c>
      <c r="G23" s="83" t="str">
        <f>IF(P_bevar!F24=0," ",IF(P_bevar!$J$3=P_bevar!$M$2," ",IF(P_bevar!$J$3=P_bevar!$M$3," ",P_bevar!F24)))</f>
        <v xml:space="preserve"> </v>
      </c>
      <c r="H23" s="83" t="str">
        <f>IF(P_bevar!G24=0," ",IF(P_bevar!$J$3=P_bevar!$M$2," ",IF(P_bevar!$J$3=P_bevar!$M$3," ",P_bevar!G24)))</f>
        <v xml:space="preserve"> </v>
      </c>
      <c r="I23" s="83">
        <f>IF(P_bevar!J24=0," ",IF(P_bevar!$J$3=P_bevar!$M$2," ",IF(P_bevar!$J$3=P_bevar!$M$3," ",P_bevar!J24)))</f>
        <v>2</v>
      </c>
      <c r="J23" s="83">
        <f>IF(P_bevar!K24=0," ",IF(P_bevar!$J$3=P_bevar!$M$2," ",IF(P_bevar!$J$3=P_bevar!$M$3," ",P_bevar!K24)))</f>
        <v>2</v>
      </c>
      <c r="K23" s="83">
        <f>IF(P_bevar!L24=0," ",IF(P_bevar!$J$3=P_bevar!$M$2," ",IF(P_bevar!$J$3=P_bevar!$M$3," ",P_bevar!L24)))</f>
        <v>2</v>
      </c>
      <c r="L23" s="83">
        <f>IF(P_bevar!M24=0," ",IF(P_bevar!$J$3=P_bevar!$M$2," ",IF(P_bevar!$J$3=P_bevar!$M$3," ",P_bevar!M24)))</f>
        <v>3</v>
      </c>
      <c r="M23" s="83" t="str">
        <f>IF(P_bevar!N24=0," ",IF(P_bevar!$J$3=P_bevar!$M$2," ",IF(P_bevar!$J$3=P_bevar!$M$3," ",P_bevar!N24)))</f>
        <v xml:space="preserve"> </v>
      </c>
      <c r="N23" s="83" t="str">
        <f>IF(P_bevar!O24=0," ",IF(P_bevar!$J$3=P_bevar!$M$2," ",IF(P_bevar!$J$3=P_bevar!$M$3," ",P_bevar!O24)))</f>
        <v xml:space="preserve"> </v>
      </c>
    </row>
    <row r="24" spans="2:14" x14ac:dyDescent="0.2">
      <c r="B24" s="83" t="str">
        <f>IF(P_bevar!A25=0," ",IF(P_bevar!$J$3=P_bevar!$M$2," ",IF(P_bevar!$J$3=P_bevar!$M$3," ",P_bevar!A25)))</f>
        <v>5037 Levanger</v>
      </c>
      <c r="C24" s="70">
        <f>IF(P_bevar!B25=0," ",IF(P_bevar!$J$3=P_bevar!$M$2," ",IF(P_bevar!$J$3=P_bevar!$M$3," ",P_bevar!B25)))</f>
        <v>21</v>
      </c>
      <c r="D24" s="70" t="str">
        <f>IF(P_bevar!C25=0," ",IF(P_bevar!$J$3=P_bevar!$M$2," ",IF(P_bevar!$J$3=P_bevar!$M$3," ",P_bevar!C25)))</f>
        <v xml:space="preserve"> </v>
      </c>
      <c r="E24" s="70">
        <f>IF(P_bevar!D25=0," ",IF(P_bevar!$J$3=P_bevar!$M$2," ",IF(P_bevar!$J$3=P_bevar!$M$3," ",P_bevar!D25)))</f>
        <v>282</v>
      </c>
      <c r="F24" s="70">
        <f>IF(P_bevar!E25=0," ",IF(P_bevar!$J$3=P_bevar!$M$2," ",IF(P_bevar!$J$3=P_bevar!$M$3," ",P_bevar!E25)))</f>
        <v>12</v>
      </c>
      <c r="G24" s="83" t="str">
        <f>IF(P_bevar!F25=0," ",IF(P_bevar!$J$3=P_bevar!$M$2," ",IF(P_bevar!$J$3=P_bevar!$M$3," ",P_bevar!F25)))</f>
        <v xml:space="preserve"> </v>
      </c>
      <c r="H24" s="83">
        <f>IF(P_bevar!G25=0," ",IF(P_bevar!$J$3=P_bevar!$M$2," ",IF(P_bevar!$J$3=P_bevar!$M$3," ",P_bevar!G25)))</f>
        <v>9</v>
      </c>
      <c r="I24" s="83">
        <f>IF(P_bevar!J25=0," ",IF(P_bevar!$J$3=P_bevar!$M$2," ",IF(P_bevar!$J$3=P_bevar!$M$3," ",P_bevar!J25)))</f>
        <v>2</v>
      </c>
      <c r="J24" s="83" t="str">
        <f>IF(P_bevar!K25=0," ",IF(P_bevar!$J$3=P_bevar!$M$2," ",IF(P_bevar!$J$3=P_bevar!$M$3," ",P_bevar!K25)))</f>
        <v xml:space="preserve"> </v>
      </c>
      <c r="K24" s="83">
        <f>IF(P_bevar!L25=0," ",IF(P_bevar!$J$3=P_bevar!$M$2," ",IF(P_bevar!$J$3=P_bevar!$M$3," ",P_bevar!L25)))</f>
        <v>12</v>
      </c>
      <c r="L24" s="83">
        <f>IF(P_bevar!M25=0," ",IF(P_bevar!$J$3=P_bevar!$M$2," ",IF(P_bevar!$J$3=P_bevar!$M$3," ",P_bevar!M25)))</f>
        <v>9</v>
      </c>
      <c r="M24" s="83" t="str">
        <f>IF(P_bevar!N25=0," ",IF(P_bevar!$J$3=P_bevar!$M$2," ",IF(P_bevar!$J$3=P_bevar!$M$3," ",P_bevar!N25)))</f>
        <v xml:space="preserve"> </v>
      </c>
      <c r="N24" s="83">
        <f>IF(P_bevar!O25=0," ",IF(P_bevar!$J$3=P_bevar!$M$2," ",IF(P_bevar!$J$3=P_bevar!$M$3," ",P_bevar!O25)))</f>
        <v>6</v>
      </c>
    </row>
    <row r="25" spans="2:14" x14ac:dyDescent="0.2">
      <c r="B25" s="83" t="str">
        <f>IF(P_bevar!A26=0," ",IF(P_bevar!$J$3=P_bevar!$M$2," ",IF(P_bevar!$J$3=P_bevar!$M$3," ",P_bevar!A26)))</f>
        <v>5038 Verdal</v>
      </c>
      <c r="C25" s="70">
        <f>IF(P_bevar!B26=0," ",IF(P_bevar!$J$3=P_bevar!$M$2," ",IF(P_bevar!$J$3=P_bevar!$M$3," ",P_bevar!B26)))</f>
        <v>47</v>
      </c>
      <c r="D25" s="70">
        <f>IF(P_bevar!C26=0," ",IF(P_bevar!$J$3=P_bevar!$M$2," ",IF(P_bevar!$J$3=P_bevar!$M$3," ",P_bevar!C26)))</f>
        <v>2</v>
      </c>
      <c r="E25" s="70">
        <f>IF(P_bevar!D26=0," ",IF(P_bevar!$J$3=P_bevar!$M$2," ",IF(P_bevar!$J$3=P_bevar!$M$3," ",P_bevar!D26)))</f>
        <v>134</v>
      </c>
      <c r="F25" s="70">
        <f>IF(P_bevar!E26=0," ",IF(P_bevar!$J$3=P_bevar!$M$2," ",IF(P_bevar!$J$3=P_bevar!$M$3," ",P_bevar!E26)))</f>
        <v>7</v>
      </c>
      <c r="G25" s="83">
        <f>IF(P_bevar!F26=0," ",IF(P_bevar!$J$3=P_bevar!$M$2," ",IF(P_bevar!$J$3=P_bevar!$M$3," ",P_bevar!F26)))</f>
        <v>2</v>
      </c>
      <c r="H25" s="83" t="str">
        <f>IF(P_bevar!G26=0," ",IF(P_bevar!$J$3=P_bevar!$M$2," ",IF(P_bevar!$J$3=P_bevar!$M$3," ",P_bevar!G26)))</f>
        <v xml:space="preserve"> </v>
      </c>
      <c r="I25" s="83">
        <f>IF(P_bevar!J26=0," ",IF(P_bevar!$J$3=P_bevar!$M$2," ",IF(P_bevar!$J$3=P_bevar!$M$3," ",P_bevar!J26)))</f>
        <v>4</v>
      </c>
      <c r="J25" s="83">
        <f>IF(P_bevar!K26=0," ",IF(P_bevar!$J$3=P_bevar!$M$2," ",IF(P_bevar!$J$3=P_bevar!$M$3," ",P_bevar!K26)))</f>
        <v>2</v>
      </c>
      <c r="K25" s="83">
        <f>IF(P_bevar!L26=0," ",IF(P_bevar!$J$3=P_bevar!$M$2," ",IF(P_bevar!$J$3=P_bevar!$M$3," ",P_bevar!L26)))</f>
        <v>5</v>
      </c>
      <c r="L25" s="83">
        <f>IF(P_bevar!M26=0," ",IF(P_bevar!$J$3=P_bevar!$M$2," ",IF(P_bevar!$J$3=P_bevar!$M$3," ",P_bevar!M26)))</f>
        <v>5</v>
      </c>
      <c r="M25" s="83">
        <f>IF(P_bevar!N26=0," ",IF(P_bevar!$J$3=P_bevar!$M$2," ",IF(P_bevar!$J$3=P_bevar!$M$3," ",P_bevar!N26)))</f>
        <v>1</v>
      </c>
      <c r="N25" s="83" t="str">
        <f>IF(P_bevar!O26=0," ",IF(P_bevar!$J$3=P_bevar!$M$2," ",IF(P_bevar!$J$3=P_bevar!$M$3," ",P_bevar!O26)))</f>
        <v xml:space="preserve"> </v>
      </c>
    </row>
    <row r="26" spans="2:14" x14ac:dyDescent="0.2">
      <c r="B26" s="83" t="str">
        <f>IF(P_bevar!A27=0," ",IF(P_bevar!$J$3=P_bevar!$M$2," ",IF(P_bevar!$J$3=P_bevar!$M$3," ",P_bevar!A27)))</f>
        <v>5041 Snåsa</v>
      </c>
      <c r="C26" s="70">
        <f>IF(P_bevar!B27=0," ",IF(P_bevar!$J$3=P_bevar!$M$2," ",IF(P_bevar!$J$3=P_bevar!$M$3," ",P_bevar!B27)))</f>
        <v>44</v>
      </c>
      <c r="D26" s="70">
        <f>IF(P_bevar!C27=0," ",IF(P_bevar!$J$3=P_bevar!$M$2," ",IF(P_bevar!$J$3=P_bevar!$M$3," ",P_bevar!C27)))</f>
        <v>4</v>
      </c>
      <c r="E26" s="70">
        <f>IF(P_bevar!D27=0," ",IF(P_bevar!$J$3=P_bevar!$M$2," ",IF(P_bevar!$J$3=P_bevar!$M$3," ",P_bevar!D27)))</f>
        <v>34</v>
      </c>
      <c r="F26" s="70">
        <f>IF(P_bevar!E27=0," ",IF(P_bevar!$J$3=P_bevar!$M$2," ",IF(P_bevar!$J$3=P_bevar!$M$3," ",P_bevar!E27)))</f>
        <v>4</v>
      </c>
      <c r="G26" s="83" t="str">
        <f>IF(P_bevar!F27=0," ",IF(P_bevar!$J$3=P_bevar!$M$2," ",IF(P_bevar!$J$3=P_bevar!$M$3," ",P_bevar!F27)))</f>
        <v xml:space="preserve"> </v>
      </c>
      <c r="H26" s="83" t="str">
        <f>IF(P_bevar!G27=0," ",IF(P_bevar!$J$3=P_bevar!$M$2," ",IF(P_bevar!$J$3=P_bevar!$M$3," ",P_bevar!G27)))</f>
        <v xml:space="preserve"> </v>
      </c>
      <c r="I26" s="83">
        <f>IF(P_bevar!J27=0," ",IF(P_bevar!$J$3=P_bevar!$M$2," ",IF(P_bevar!$J$3=P_bevar!$M$3," ",P_bevar!J27)))</f>
        <v>2</v>
      </c>
      <c r="J26" s="83">
        <f>IF(P_bevar!K27=0," ",IF(P_bevar!$J$3=P_bevar!$M$2," ",IF(P_bevar!$J$3=P_bevar!$M$3," ",P_bevar!K27)))</f>
        <v>3</v>
      </c>
      <c r="K26" s="83">
        <f>IF(P_bevar!L27=0," ",IF(P_bevar!$J$3=P_bevar!$M$2," ",IF(P_bevar!$J$3=P_bevar!$M$3," ",P_bevar!L27)))</f>
        <v>4</v>
      </c>
      <c r="L26" s="83">
        <f>IF(P_bevar!M27=0," ",IF(P_bevar!$J$3=P_bevar!$M$2," ",IF(P_bevar!$J$3=P_bevar!$M$3," ",P_bevar!M27)))</f>
        <v>4</v>
      </c>
      <c r="M26" s="83" t="str">
        <f>IF(P_bevar!N27=0," ",IF(P_bevar!$J$3=P_bevar!$M$2," ",IF(P_bevar!$J$3=P_bevar!$M$3," ",P_bevar!N27)))</f>
        <v xml:space="preserve"> </v>
      </c>
      <c r="N26" s="83" t="str">
        <f>IF(P_bevar!O27=0," ",IF(P_bevar!$J$3=P_bevar!$M$2," ",IF(P_bevar!$J$3=P_bevar!$M$3," ",P_bevar!O27)))</f>
        <v xml:space="preserve"> </v>
      </c>
    </row>
    <row r="27" spans="2:14" x14ac:dyDescent="0.2">
      <c r="B27" s="83" t="str">
        <f>IF(P_bevar!A28=0," ",IF(P_bevar!$J$3=P_bevar!$M$2," ",IF(P_bevar!$J$3=P_bevar!$M$3," ",P_bevar!A28)))</f>
        <v>5042 Lierne</v>
      </c>
      <c r="C27" s="70">
        <f>IF(P_bevar!B28=0," ",IF(P_bevar!$J$3=P_bevar!$M$2," ",IF(P_bevar!$J$3=P_bevar!$M$3," ",P_bevar!B28)))</f>
        <v>14</v>
      </c>
      <c r="D27" s="70">
        <f>IF(P_bevar!C28=0," ",IF(P_bevar!$J$3=P_bevar!$M$2," ",IF(P_bevar!$J$3=P_bevar!$M$3," ",P_bevar!C28)))</f>
        <v>4</v>
      </c>
      <c r="E27" s="70" t="str">
        <f>IF(P_bevar!D28=0," ",IF(P_bevar!$J$3=P_bevar!$M$2," ",IF(P_bevar!$J$3=P_bevar!$M$3," ",P_bevar!D28)))</f>
        <v xml:space="preserve"> </v>
      </c>
      <c r="F27" s="70" t="str">
        <f>IF(P_bevar!E28=0," ",IF(P_bevar!$J$3=P_bevar!$M$2," ",IF(P_bevar!$J$3=P_bevar!$M$3," ",P_bevar!E28)))</f>
        <v xml:space="preserve"> </v>
      </c>
      <c r="G27" s="83" t="str">
        <f>IF(P_bevar!F28=0," ",IF(P_bevar!$J$3=P_bevar!$M$2," ",IF(P_bevar!$J$3=P_bevar!$M$3," ",P_bevar!F28)))</f>
        <v xml:space="preserve"> </v>
      </c>
      <c r="H27" s="83" t="str">
        <f>IF(P_bevar!G28=0," ",IF(P_bevar!$J$3=P_bevar!$M$2," ",IF(P_bevar!$J$3=P_bevar!$M$3," ",P_bevar!G28)))</f>
        <v xml:space="preserve"> </v>
      </c>
      <c r="I27" s="83">
        <f>IF(P_bevar!J28=0," ",IF(P_bevar!$J$3=P_bevar!$M$2," ",IF(P_bevar!$J$3=P_bevar!$M$3," ",P_bevar!J28)))</f>
        <v>2</v>
      </c>
      <c r="J27" s="83">
        <f>IF(P_bevar!K28=0," ",IF(P_bevar!$J$3=P_bevar!$M$2," ",IF(P_bevar!$J$3=P_bevar!$M$3," ",P_bevar!K28)))</f>
        <v>1</v>
      </c>
      <c r="K27" s="83" t="str">
        <f>IF(P_bevar!L28=0," ",IF(P_bevar!$J$3=P_bevar!$M$2," ",IF(P_bevar!$J$3=P_bevar!$M$3," ",P_bevar!L28)))</f>
        <v xml:space="preserve"> </v>
      </c>
      <c r="L27" s="83" t="str">
        <f>IF(P_bevar!M28=0," ",IF(P_bevar!$J$3=P_bevar!$M$2," ",IF(P_bevar!$J$3=P_bevar!$M$3," ",P_bevar!M28)))</f>
        <v xml:space="preserve"> </v>
      </c>
      <c r="M27" s="83" t="str">
        <f>IF(P_bevar!N28=0," ",IF(P_bevar!$J$3=P_bevar!$M$2," ",IF(P_bevar!$J$3=P_bevar!$M$3," ",P_bevar!N28)))</f>
        <v xml:space="preserve"> </v>
      </c>
      <c r="N27" s="83" t="str">
        <f>IF(P_bevar!O28=0," ",IF(P_bevar!$J$3=P_bevar!$M$2," ",IF(P_bevar!$J$3=P_bevar!$M$3," ",P_bevar!O28)))</f>
        <v xml:space="preserve"> </v>
      </c>
    </row>
    <row r="28" spans="2:14" x14ac:dyDescent="0.2">
      <c r="B28" s="83" t="str">
        <f>IF(P_bevar!A29=0," ",IF(P_bevar!$J$3=P_bevar!$M$2," ",IF(P_bevar!$J$3=P_bevar!$M$3," ",P_bevar!A29)))</f>
        <v>5043 Røyrvik</v>
      </c>
      <c r="C28" s="70" t="str">
        <f>IF(P_bevar!B29=0," ",IF(P_bevar!$J$3=P_bevar!$M$2," ",IF(P_bevar!$J$3=P_bevar!$M$3," ",P_bevar!B29)))</f>
        <v xml:space="preserve"> </v>
      </c>
      <c r="D28" s="70" t="str">
        <f>IF(P_bevar!C29=0," ",IF(P_bevar!$J$3=P_bevar!$M$2," ",IF(P_bevar!$J$3=P_bevar!$M$3," ",P_bevar!C29)))</f>
        <v xml:space="preserve"> </v>
      </c>
      <c r="E28" s="70" t="str">
        <f>IF(P_bevar!D29=0," ",IF(P_bevar!$J$3=P_bevar!$M$2," ",IF(P_bevar!$J$3=P_bevar!$M$3," ",P_bevar!D29)))</f>
        <v xml:space="preserve"> </v>
      </c>
      <c r="F28" s="70" t="str">
        <f>IF(P_bevar!E29=0," ",IF(P_bevar!$J$3=P_bevar!$M$2," ",IF(P_bevar!$J$3=P_bevar!$M$3," ",P_bevar!E29)))</f>
        <v xml:space="preserve"> </v>
      </c>
      <c r="G28" s="83" t="str">
        <f>IF(P_bevar!F29=0," ",IF(P_bevar!$J$3=P_bevar!$M$2," ",IF(P_bevar!$J$3=P_bevar!$M$3," ",P_bevar!F29)))</f>
        <v xml:space="preserve"> </v>
      </c>
      <c r="H28" s="83" t="str">
        <f>IF(P_bevar!G29=0," ",IF(P_bevar!$J$3=P_bevar!$M$2," ",IF(P_bevar!$J$3=P_bevar!$M$3," ",P_bevar!G29)))</f>
        <v xml:space="preserve"> </v>
      </c>
      <c r="I28" s="83" t="str">
        <f>IF(P_bevar!J29=0," ",IF(P_bevar!$J$3=P_bevar!$M$2," ",IF(P_bevar!$J$3=P_bevar!$M$3," ",P_bevar!J29)))</f>
        <v xml:space="preserve"> </v>
      </c>
      <c r="J28" s="83" t="str">
        <f>IF(P_bevar!K29=0," ",IF(P_bevar!$J$3=P_bevar!$M$2," ",IF(P_bevar!$J$3=P_bevar!$M$3," ",P_bevar!K29)))</f>
        <v xml:space="preserve"> </v>
      </c>
      <c r="K28" s="83" t="str">
        <f>IF(P_bevar!L29=0," ",IF(P_bevar!$J$3=P_bevar!$M$2," ",IF(P_bevar!$J$3=P_bevar!$M$3," ",P_bevar!L29)))</f>
        <v xml:space="preserve"> </v>
      </c>
      <c r="L28" s="83" t="str">
        <f>IF(P_bevar!M29=0," ",IF(P_bevar!$J$3=P_bevar!$M$2," ",IF(P_bevar!$J$3=P_bevar!$M$3," ",P_bevar!M29)))</f>
        <v xml:space="preserve"> </v>
      </c>
      <c r="M28" s="83" t="str">
        <f>IF(P_bevar!N29=0," ",IF(P_bevar!$J$3=P_bevar!$M$2," ",IF(P_bevar!$J$3=P_bevar!$M$3," ",P_bevar!N29)))</f>
        <v xml:space="preserve"> </v>
      </c>
      <c r="N28" s="83" t="str">
        <f>IF(P_bevar!O29=0," ",IF(P_bevar!$J$3=P_bevar!$M$2," ",IF(P_bevar!$J$3=P_bevar!$M$3," ",P_bevar!O29)))</f>
        <v xml:space="preserve"> </v>
      </c>
    </row>
    <row r="29" spans="2:14" x14ac:dyDescent="0.2">
      <c r="B29" s="83" t="str">
        <f>IF(P_bevar!A30=0," ",IF(P_bevar!$J$3=P_bevar!$M$2," ",IF(P_bevar!$J$3=P_bevar!$M$3," ",P_bevar!A30)))</f>
        <v>5044 Namsskogan</v>
      </c>
      <c r="C29" s="70">
        <f>IF(P_bevar!B30=0," ",IF(P_bevar!$J$3=P_bevar!$M$2," ",IF(P_bevar!$J$3=P_bevar!$M$3," ",P_bevar!B30)))</f>
        <v>5</v>
      </c>
      <c r="D29" s="70">
        <f>IF(P_bevar!C30=0," ",IF(P_bevar!$J$3=P_bevar!$M$2," ",IF(P_bevar!$J$3=P_bevar!$M$3," ",P_bevar!C30)))</f>
        <v>1</v>
      </c>
      <c r="E29" s="70" t="str">
        <f>IF(P_bevar!D30=0," ",IF(P_bevar!$J$3=P_bevar!$M$2," ",IF(P_bevar!$J$3=P_bevar!$M$3," ",P_bevar!D30)))</f>
        <v xml:space="preserve"> </v>
      </c>
      <c r="F29" s="70" t="str">
        <f>IF(P_bevar!E30=0," ",IF(P_bevar!$J$3=P_bevar!$M$2," ",IF(P_bevar!$J$3=P_bevar!$M$3," ",P_bevar!E30)))</f>
        <v xml:space="preserve"> </v>
      </c>
      <c r="G29" s="83">
        <f>IF(P_bevar!F30=0," ",IF(P_bevar!$J$3=P_bevar!$M$2," ",IF(P_bevar!$J$3=P_bevar!$M$3," ",P_bevar!F30)))</f>
        <v>1</v>
      </c>
      <c r="H29" s="83" t="str">
        <f>IF(P_bevar!G30=0," ",IF(P_bevar!$J$3=P_bevar!$M$2," ",IF(P_bevar!$J$3=P_bevar!$M$3," ",P_bevar!G30)))</f>
        <v xml:space="preserve"> </v>
      </c>
      <c r="I29" s="83">
        <f>IF(P_bevar!J30=0," ",IF(P_bevar!$J$3=P_bevar!$M$2," ",IF(P_bevar!$J$3=P_bevar!$M$3," ",P_bevar!J30)))</f>
        <v>1</v>
      </c>
      <c r="J29" s="83">
        <f>IF(P_bevar!K30=0," ",IF(P_bevar!$J$3=P_bevar!$M$2," ",IF(P_bevar!$J$3=P_bevar!$M$3," ",P_bevar!K30)))</f>
        <v>1</v>
      </c>
      <c r="K29" s="83" t="str">
        <f>IF(P_bevar!L30=0," ",IF(P_bevar!$J$3=P_bevar!$M$2," ",IF(P_bevar!$J$3=P_bevar!$M$3," ",P_bevar!L30)))</f>
        <v xml:space="preserve"> </v>
      </c>
      <c r="L29" s="83" t="str">
        <f>IF(P_bevar!M30=0," ",IF(P_bevar!$J$3=P_bevar!$M$2," ",IF(P_bevar!$J$3=P_bevar!$M$3," ",P_bevar!M30)))</f>
        <v xml:space="preserve"> </v>
      </c>
      <c r="M29" s="83">
        <f>IF(P_bevar!N30=0," ",IF(P_bevar!$J$3=P_bevar!$M$2," ",IF(P_bevar!$J$3=P_bevar!$M$3," ",P_bevar!N30)))</f>
        <v>1</v>
      </c>
      <c r="N29" s="83" t="str">
        <f>IF(P_bevar!O30=0," ",IF(P_bevar!$J$3=P_bevar!$M$2," ",IF(P_bevar!$J$3=P_bevar!$M$3," ",P_bevar!O30)))</f>
        <v xml:space="preserve"> </v>
      </c>
    </row>
    <row r="30" spans="2:14" x14ac:dyDescent="0.2">
      <c r="B30" s="83" t="str">
        <f>IF(P_bevar!A31=0," ",IF(P_bevar!$J$3=P_bevar!$M$2," ",IF(P_bevar!$J$3=P_bevar!$M$3," ",P_bevar!A31)))</f>
        <v>5045 Grong</v>
      </c>
      <c r="C30" s="70">
        <f>IF(P_bevar!B31=0," ",IF(P_bevar!$J$3=P_bevar!$M$2," ",IF(P_bevar!$J$3=P_bevar!$M$3," ",P_bevar!B31)))</f>
        <v>11</v>
      </c>
      <c r="D30" s="70">
        <f>IF(P_bevar!C31=0," ",IF(P_bevar!$J$3=P_bevar!$M$2," ",IF(P_bevar!$J$3=P_bevar!$M$3," ",P_bevar!C31)))</f>
        <v>3</v>
      </c>
      <c r="E30" s="70">
        <f>IF(P_bevar!D31=0," ",IF(P_bevar!$J$3=P_bevar!$M$2," ",IF(P_bevar!$J$3=P_bevar!$M$3," ",P_bevar!D31)))</f>
        <v>30</v>
      </c>
      <c r="F30" s="70">
        <f>IF(P_bevar!E31=0," ",IF(P_bevar!$J$3=P_bevar!$M$2," ",IF(P_bevar!$J$3=P_bevar!$M$3," ",P_bevar!E31)))</f>
        <v>1</v>
      </c>
      <c r="G30" s="83" t="str">
        <f>IF(P_bevar!F31=0," ",IF(P_bevar!$J$3=P_bevar!$M$2," ",IF(P_bevar!$J$3=P_bevar!$M$3," ",P_bevar!F31)))</f>
        <v xml:space="preserve"> </v>
      </c>
      <c r="H30" s="83" t="str">
        <f>IF(P_bevar!G31=0," ",IF(P_bevar!$J$3=P_bevar!$M$2," ",IF(P_bevar!$J$3=P_bevar!$M$3," ",P_bevar!G31)))</f>
        <v xml:space="preserve"> </v>
      </c>
      <c r="I30" s="83">
        <f>IF(P_bevar!J31=0," ",IF(P_bevar!$J$3=P_bevar!$M$2," ",IF(P_bevar!$J$3=P_bevar!$M$3," ",P_bevar!J31)))</f>
        <v>1</v>
      </c>
      <c r="J30" s="83">
        <f>IF(P_bevar!K31=0," ",IF(P_bevar!$J$3=P_bevar!$M$2," ",IF(P_bevar!$J$3=P_bevar!$M$3," ",P_bevar!K31)))</f>
        <v>1</v>
      </c>
      <c r="K30" s="83">
        <f>IF(P_bevar!L31=0," ",IF(P_bevar!$J$3=P_bevar!$M$2," ",IF(P_bevar!$J$3=P_bevar!$M$3," ",P_bevar!L31)))</f>
        <v>2</v>
      </c>
      <c r="L30" s="83">
        <f>IF(P_bevar!M31=0," ",IF(P_bevar!$J$3=P_bevar!$M$2," ",IF(P_bevar!$J$3=P_bevar!$M$3," ",P_bevar!M31)))</f>
        <v>1</v>
      </c>
      <c r="M30" s="83" t="str">
        <f>IF(P_bevar!N31=0," ",IF(P_bevar!$J$3=P_bevar!$M$2," ",IF(P_bevar!$J$3=P_bevar!$M$3," ",P_bevar!N31)))</f>
        <v xml:space="preserve"> </v>
      </c>
      <c r="N30" s="83" t="str">
        <f>IF(P_bevar!O31=0," ",IF(P_bevar!$J$3=P_bevar!$M$2," ",IF(P_bevar!$J$3=P_bevar!$M$3," ",P_bevar!O31)))</f>
        <v xml:space="preserve"> </v>
      </c>
    </row>
    <row r="31" spans="2:14" x14ac:dyDescent="0.2">
      <c r="B31" s="83" t="str">
        <f>IF(P_bevar!A32=0," ",IF(P_bevar!$J$3=P_bevar!$M$2," ",IF(P_bevar!$J$3=P_bevar!$M$3," ",P_bevar!A32)))</f>
        <v>5046 Høylandet</v>
      </c>
      <c r="C31" s="70" t="str">
        <f>IF(P_bevar!B32=0," ",IF(P_bevar!$J$3=P_bevar!$M$2," ",IF(P_bevar!$J$3=P_bevar!$M$3," ",P_bevar!B32)))</f>
        <v xml:space="preserve"> </v>
      </c>
      <c r="D31" s="70" t="str">
        <f>IF(P_bevar!C32=0," ",IF(P_bevar!$J$3=P_bevar!$M$2," ",IF(P_bevar!$J$3=P_bevar!$M$3," ",P_bevar!C32)))</f>
        <v xml:space="preserve"> </v>
      </c>
      <c r="E31" s="70">
        <f>IF(P_bevar!D32=0," ",IF(P_bevar!$J$3=P_bevar!$M$2," ",IF(P_bevar!$J$3=P_bevar!$M$3," ",P_bevar!D32)))</f>
        <v>91</v>
      </c>
      <c r="F31" s="70">
        <f>IF(P_bevar!E32=0," ",IF(P_bevar!$J$3=P_bevar!$M$2," ",IF(P_bevar!$J$3=P_bevar!$M$3," ",P_bevar!E32)))</f>
        <v>4</v>
      </c>
      <c r="G31" s="83" t="str">
        <f>IF(P_bevar!F32=0," ",IF(P_bevar!$J$3=P_bevar!$M$2," ",IF(P_bevar!$J$3=P_bevar!$M$3," ",P_bevar!F32)))</f>
        <v xml:space="preserve"> </v>
      </c>
      <c r="H31" s="83" t="str">
        <f>IF(P_bevar!G32=0," ",IF(P_bevar!$J$3=P_bevar!$M$2," ",IF(P_bevar!$J$3=P_bevar!$M$3," ",P_bevar!G32)))</f>
        <v xml:space="preserve"> </v>
      </c>
      <c r="I31" s="83" t="str">
        <f>IF(P_bevar!J32=0," ",IF(P_bevar!$J$3=P_bevar!$M$2," ",IF(P_bevar!$J$3=P_bevar!$M$3," ",P_bevar!J32)))</f>
        <v xml:space="preserve"> </v>
      </c>
      <c r="J31" s="83" t="str">
        <f>IF(P_bevar!K32=0," ",IF(P_bevar!$J$3=P_bevar!$M$2," ",IF(P_bevar!$J$3=P_bevar!$M$3," ",P_bevar!K32)))</f>
        <v xml:space="preserve"> </v>
      </c>
      <c r="K31" s="83">
        <f>IF(P_bevar!L32=0," ",IF(P_bevar!$J$3=P_bevar!$M$2," ",IF(P_bevar!$J$3=P_bevar!$M$3," ",P_bevar!L32)))</f>
        <v>3</v>
      </c>
      <c r="L31" s="83">
        <f>IF(P_bevar!M32=0," ",IF(P_bevar!$J$3=P_bevar!$M$2," ",IF(P_bevar!$J$3=P_bevar!$M$3," ",P_bevar!M32)))</f>
        <v>2</v>
      </c>
      <c r="M31" s="83" t="str">
        <f>IF(P_bevar!N32=0," ",IF(P_bevar!$J$3=P_bevar!$M$2," ",IF(P_bevar!$J$3=P_bevar!$M$3," ",P_bevar!N32)))</f>
        <v xml:space="preserve"> </v>
      </c>
      <c r="N31" s="83" t="str">
        <f>IF(P_bevar!O32=0," ",IF(P_bevar!$J$3=P_bevar!$M$2," ",IF(P_bevar!$J$3=P_bevar!$M$3," ",P_bevar!O32)))</f>
        <v xml:space="preserve"> </v>
      </c>
    </row>
    <row r="32" spans="2:14" x14ac:dyDescent="0.2">
      <c r="B32" s="83" t="str">
        <f>IF(P_bevar!A33=0," ",IF(P_bevar!$J$3=P_bevar!$M$2," ",IF(P_bevar!$J$3=P_bevar!$M$3," ",P_bevar!A33)))</f>
        <v>5047 Overhalla</v>
      </c>
      <c r="C32" s="70" t="str">
        <f>IF(P_bevar!B33=0," ",IF(P_bevar!$J$3=P_bevar!$M$2," ",IF(P_bevar!$J$3=P_bevar!$M$3," ",P_bevar!B33)))</f>
        <v xml:space="preserve"> </v>
      </c>
      <c r="D32" s="70" t="str">
        <f>IF(P_bevar!C33=0," ",IF(P_bevar!$J$3=P_bevar!$M$2," ",IF(P_bevar!$J$3=P_bevar!$M$3," ",P_bevar!C33)))</f>
        <v xml:space="preserve"> </v>
      </c>
      <c r="E32" s="70">
        <f>IF(P_bevar!D33=0," ",IF(P_bevar!$J$3=P_bevar!$M$2," ",IF(P_bevar!$J$3=P_bevar!$M$3," ",P_bevar!D33)))</f>
        <v>56</v>
      </c>
      <c r="F32" s="70">
        <f>IF(P_bevar!E33=0," ",IF(P_bevar!$J$3=P_bevar!$M$2," ",IF(P_bevar!$J$3=P_bevar!$M$3," ",P_bevar!E33)))</f>
        <v>3</v>
      </c>
      <c r="G32" s="83" t="str">
        <f>IF(P_bevar!F33=0," ",IF(P_bevar!$J$3=P_bevar!$M$2," ",IF(P_bevar!$J$3=P_bevar!$M$3," ",P_bevar!F33)))</f>
        <v xml:space="preserve"> </v>
      </c>
      <c r="H32" s="83">
        <f>IF(P_bevar!G33=0," ",IF(P_bevar!$J$3=P_bevar!$M$2," ",IF(P_bevar!$J$3=P_bevar!$M$3," ",P_bevar!G33)))</f>
        <v>1</v>
      </c>
      <c r="I32" s="83" t="str">
        <f>IF(P_bevar!J33=0," ",IF(P_bevar!$J$3=P_bevar!$M$2," ",IF(P_bevar!$J$3=P_bevar!$M$3," ",P_bevar!J33)))</f>
        <v xml:space="preserve"> </v>
      </c>
      <c r="J32" s="83" t="str">
        <f>IF(P_bevar!K33=0," ",IF(P_bevar!$J$3=P_bevar!$M$2," ",IF(P_bevar!$J$3=P_bevar!$M$3," ",P_bevar!K33)))</f>
        <v xml:space="preserve"> </v>
      </c>
      <c r="K32" s="83">
        <f>IF(P_bevar!L33=0," ",IF(P_bevar!$J$3=P_bevar!$M$2," ",IF(P_bevar!$J$3=P_bevar!$M$3," ",P_bevar!L33)))</f>
        <v>2</v>
      </c>
      <c r="L32" s="83">
        <f>IF(P_bevar!M33=0," ",IF(P_bevar!$J$3=P_bevar!$M$2," ",IF(P_bevar!$J$3=P_bevar!$M$3," ",P_bevar!M33)))</f>
        <v>2</v>
      </c>
      <c r="M32" s="83" t="str">
        <f>IF(P_bevar!N33=0," ",IF(P_bevar!$J$3=P_bevar!$M$2," ",IF(P_bevar!$J$3=P_bevar!$M$3," ",P_bevar!N33)))</f>
        <v xml:space="preserve"> </v>
      </c>
      <c r="N32" s="83">
        <f>IF(P_bevar!O33=0," ",IF(P_bevar!$J$3=P_bevar!$M$2," ",IF(P_bevar!$J$3=P_bevar!$M$3," ",P_bevar!O33)))</f>
        <v>1</v>
      </c>
    </row>
    <row r="33" spans="2:14" x14ac:dyDescent="0.2">
      <c r="B33" s="83" t="str">
        <f>IF(P_bevar!A34=0," ",IF(P_bevar!$J$3=P_bevar!$M$2," ",IF(P_bevar!$J$3=P_bevar!$M$3," ",P_bevar!A34)))</f>
        <v>5049 Flatanger</v>
      </c>
      <c r="C33" s="70" t="str">
        <f>IF(P_bevar!B34=0," ",IF(P_bevar!$J$3=P_bevar!$M$2," ",IF(P_bevar!$J$3=P_bevar!$M$3," ",P_bevar!B34)))</f>
        <v xml:space="preserve"> </v>
      </c>
      <c r="D33" s="70" t="str">
        <f>IF(P_bevar!C34=0," ",IF(P_bevar!$J$3=P_bevar!$M$2," ",IF(P_bevar!$J$3=P_bevar!$M$3," ",P_bevar!C34)))</f>
        <v xml:space="preserve"> </v>
      </c>
      <c r="E33" s="70" t="str">
        <f>IF(P_bevar!D34=0," ",IF(P_bevar!$J$3=P_bevar!$M$2," ",IF(P_bevar!$J$3=P_bevar!$M$3," ",P_bevar!D34)))</f>
        <v xml:space="preserve"> </v>
      </c>
      <c r="F33" s="70" t="str">
        <f>IF(P_bevar!E34=0," ",IF(P_bevar!$J$3=P_bevar!$M$2," ",IF(P_bevar!$J$3=P_bevar!$M$3," ",P_bevar!E34)))</f>
        <v xml:space="preserve"> </v>
      </c>
      <c r="G33" s="83" t="str">
        <f>IF(P_bevar!F34=0," ",IF(P_bevar!$J$3=P_bevar!$M$2," ",IF(P_bevar!$J$3=P_bevar!$M$3," ",P_bevar!F34)))</f>
        <v xml:space="preserve"> </v>
      </c>
      <c r="H33" s="83" t="str">
        <f>IF(P_bevar!G34=0," ",IF(P_bevar!$J$3=P_bevar!$M$2," ",IF(P_bevar!$J$3=P_bevar!$M$3," ",P_bevar!G34)))</f>
        <v xml:space="preserve"> </v>
      </c>
      <c r="I33" s="83" t="str">
        <f>IF(P_bevar!J34=0," ",IF(P_bevar!$J$3=P_bevar!$M$2," ",IF(P_bevar!$J$3=P_bevar!$M$3," ",P_bevar!J34)))</f>
        <v xml:space="preserve"> </v>
      </c>
      <c r="J33" s="83" t="str">
        <f>IF(P_bevar!K34=0," ",IF(P_bevar!$J$3=P_bevar!$M$2," ",IF(P_bevar!$J$3=P_bevar!$M$3," ",P_bevar!K34)))</f>
        <v xml:space="preserve"> </v>
      </c>
      <c r="K33" s="83" t="str">
        <f>IF(P_bevar!L34=0," ",IF(P_bevar!$J$3=P_bevar!$M$2," ",IF(P_bevar!$J$3=P_bevar!$M$3," ",P_bevar!L34)))</f>
        <v xml:space="preserve"> </v>
      </c>
      <c r="L33" s="83" t="str">
        <f>IF(P_bevar!M34=0," ",IF(P_bevar!$J$3=P_bevar!$M$2," ",IF(P_bevar!$J$3=P_bevar!$M$3," ",P_bevar!M34)))</f>
        <v xml:space="preserve"> </v>
      </c>
      <c r="M33" s="83" t="str">
        <f>IF(P_bevar!N34=0," ",IF(P_bevar!$J$3=P_bevar!$M$2," ",IF(P_bevar!$J$3=P_bevar!$M$3," ",P_bevar!N34)))</f>
        <v xml:space="preserve"> </v>
      </c>
      <c r="N33" s="83" t="str">
        <f>IF(P_bevar!O34=0," ",IF(P_bevar!$J$3=P_bevar!$M$2," ",IF(P_bevar!$J$3=P_bevar!$M$3," ",P_bevar!O34)))</f>
        <v xml:space="preserve"> </v>
      </c>
    </row>
    <row r="34" spans="2:14" x14ac:dyDescent="0.2">
      <c r="B34" s="83" t="str">
        <f>IF(P_bevar!A35=0," ",IF(P_bevar!$J$3=P_bevar!$M$2," ",IF(P_bevar!$J$3=P_bevar!$M$3," ",P_bevar!A35)))</f>
        <v>5052 Leka</v>
      </c>
      <c r="C34" s="70">
        <f>IF(P_bevar!B35=0," ",IF(P_bevar!$J$3=P_bevar!$M$2," ",IF(P_bevar!$J$3=P_bevar!$M$3," ",P_bevar!B35)))</f>
        <v>2</v>
      </c>
      <c r="D34" s="70">
        <f>IF(P_bevar!C35=0," ",IF(P_bevar!$J$3=P_bevar!$M$2," ",IF(P_bevar!$J$3=P_bevar!$M$3," ",P_bevar!C35)))</f>
        <v>2</v>
      </c>
      <c r="E34" s="70" t="str">
        <f>IF(P_bevar!D35=0," ",IF(P_bevar!$J$3=P_bevar!$M$2," ",IF(P_bevar!$J$3=P_bevar!$M$3," ",P_bevar!D35)))</f>
        <v xml:space="preserve"> </v>
      </c>
      <c r="F34" s="70" t="str">
        <f>IF(P_bevar!E35=0," ",IF(P_bevar!$J$3=P_bevar!$M$2," ",IF(P_bevar!$J$3=P_bevar!$M$3," ",P_bevar!E35)))</f>
        <v xml:space="preserve"> </v>
      </c>
      <c r="G34" s="83" t="str">
        <f>IF(P_bevar!F35=0," ",IF(P_bevar!$J$3=P_bevar!$M$2," ",IF(P_bevar!$J$3=P_bevar!$M$3," ",P_bevar!F35)))</f>
        <v xml:space="preserve"> </v>
      </c>
      <c r="H34" s="83" t="str">
        <f>IF(P_bevar!G35=0," ",IF(P_bevar!$J$3=P_bevar!$M$2," ",IF(P_bevar!$J$3=P_bevar!$M$3," ",P_bevar!G35)))</f>
        <v xml:space="preserve"> </v>
      </c>
      <c r="I34" s="83">
        <f>IF(P_bevar!J35=0," ",IF(P_bevar!$J$3=P_bevar!$M$2," ",IF(P_bevar!$J$3=P_bevar!$M$3," ",P_bevar!J35)))</f>
        <v>1</v>
      </c>
      <c r="J34" s="83">
        <f>IF(P_bevar!K35=0," ",IF(P_bevar!$J$3=P_bevar!$M$2," ",IF(P_bevar!$J$3=P_bevar!$M$3," ",P_bevar!K35)))</f>
        <v>1</v>
      </c>
      <c r="K34" s="83" t="str">
        <f>IF(P_bevar!L35=0," ",IF(P_bevar!$J$3=P_bevar!$M$2," ",IF(P_bevar!$J$3=P_bevar!$M$3," ",P_bevar!L35)))</f>
        <v xml:space="preserve"> </v>
      </c>
      <c r="L34" s="83" t="str">
        <f>IF(P_bevar!M35=0," ",IF(P_bevar!$J$3=P_bevar!$M$2," ",IF(P_bevar!$J$3=P_bevar!$M$3," ",P_bevar!M35)))</f>
        <v xml:space="preserve"> </v>
      </c>
      <c r="M34" s="83" t="str">
        <f>IF(P_bevar!N35=0," ",IF(P_bevar!$J$3=P_bevar!$M$2," ",IF(P_bevar!$J$3=P_bevar!$M$3," ",P_bevar!N35)))</f>
        <v xml:space="preserve"> </v>
      </c>
      <c r="N34" s="83" t="str">
        <f>IF(P_bevar!O35=0," ",IF(P_bevar!$J$3=P_bevar!$M$2," ",IF(P_bevar!$J$3=P_bevar!$M$3," ",P_bevar!O35)))</f>
        <v xml:space="preserve"> </v>
      </c>
    </row>
    <row r="35" spans="2:14" x14ac:dyDescent="0.2">
      <c r="B35" s="83" t="str">
        <f>IF(P_bevar!A36=0," ",IF(P_bevar!$J$3=P_bevar!$M$2," ",IF(P_bevar!$J$3=P_bevar!$M$3," ",P_bevar!A36)))</f>
        <v>5053 Inderøy</v>
      </c>
      <c r="C35" s="70">
        <f>IF(P_bevar!B36=0," ",IF(P_bevar!$J$3=P_bevar!$M$2," ",IF(P_bevar!$J$3=P_bevar!$M$3," ",P_bevar!B36)))</f>
        <v>20</v>
      </c>
      <c r="D35" s="70">
        <f>IF(P_bevar!C36=0," ",IF(P_bevar!$J$3=P_bevar!$M$2," ",IF(P_bevar!$J$3=P_bevar!$M$3," ",P_bevar!C36)))</f>
        <v>2</v>
      </c>
      <c r="E35" s="70">
        <f>IF(P_bevar!D36=0," ",IF(P_bevar!$J$3=P_bevar!$M$2," ",IF(P_bevar!$J$3=P_bevar!$M$3," ",P_bevar!D36)))</f>
        <v>145</v>
      </c>
      <c r="F35" s="70">
        <f>IF(P_bevar!E36=0," ",IF(P_bevar!$J$3=P_bevar!$M$2," ",IF(P_bevar!$J$3=P_bevar!$M$3," ",P_bevar!E36)))</f>
        <v>8</v>
      </c>
      <c r="G35" s="83" t="str">
        <f>IF(P_bevar!F36=0," ",IF(P_bevar!$J$3=P_bevar!$M$2," ",IF(P_bevar!$J$3=P_bevar!$M$3," ",P_bevar!F36)))</f>
        <v xml:space="preserve"> </v>
      </c>
      <c r="H35" s="83">
        <f>IF(P_bevar!G36=0," ",IF(P_bevar!$J$3=P_bevar!$M$2," ",IF(P_bevar!$J$3=P_bevar!$M$3," ",P_bevar!G36)))</f>
        <v>2</v>
      </c>
      <c r="I35" s="83">
        <f>IF(P_bevar!J36=0," ",IF(P_bevar!$J$3=P_bevar!$M$2," ",IF(P_bevar!$J$3=P_bevar!$M$3," ",P_bevar!J36)))</f>
        <v>2</v>
      </c>
      <c r="J35" s="83">
        <f>IF(P_bevar!K36=0," ",IF(P_bevar!$J$3=P_bevar!$M$2," ",IF(P_bevar!$J$3=P_bevar!$M$3," ",P_bevar!K36)))</f>
        <v>2</v>
      </c>
      <c r="K35" s="83">
        <f>IF(P_bevar!L36=0," ",IF(P_bevar!$J$3=P_bevar!$M$2," ",IF(P_bevar!$J$3=P_bevar!$M$3," ",P_bevar!L36)))</f>
        <v>6</v>
      </c>
      <c r="L35" s="83">
        <f>IF(P_bevar!M36=0," ",IF(P_bevar!$J$3=P_bevar!$M$2," ",IF(P_bevar!$J$3=P_bevar!$M$3," ",P_bevar!M36)))</f>
        <v>5</v>
      </c>
      <c r="M35" s="83" t="str">
        <f>IF(P_bevar!N36=0," ",IF(P_bevar!$J$3=P_bevar!$M$2," ",IF(P_bevar!$J$3=P_bevar!$M$3," ",P_bevar!N36)))</f>
        <v xml:space="preserve"> </v>
      </c>
      <c r="N35" s="83">
        <f>IF(P_bevar!O36=0," ",IF(P_bevar!$J$3=P_bevar!$M$2," ",IF(P_bevar!$J$3=P_bevar!$M$3," ",P_bevar!O36)))</f>
        <v>2</v>
      </c>
    </row>
    <row r="36" spans="2:14" x14ac:dyDescent="0.2">
      <c r="B36" s="83" t="str">
        <f>IF(P_bevar!A37=0," ",IF(P_bevar!$J$3=P_bevar!$M$2," ",IF(P_bevar!$J$3=P_bevar!$M$3," ",P_bevar!A37)))</f>
        <v>5054 Indre Fosen</v>
      </c>
      <c r="C36" s="70">
        <f>IF(P_bevar!B37=0," ",IF(P_bevar!$J$3=P_bevar!$M$2," ",IF(P_bevar!$J$3=P_bevar!$M$3," ",P_bevar!B37)))</f>
        <v>45</v>
      </c>
      <c r="D36" s="70">
        <f>IF(P_bevar!C37=0," ",IF(P_bevar!$J$3=P_bevar!$M$2," ",IF(P_bevar!$J$3=P_bevar!$M$3," ",P_bevar!C37)))</f>
        <v>5</v>
      </c>
      <c r="E36" s="70">
        <f>IF(P_bevar!D37=0," ",IF(P_bevar!$J$3=P_bevar!$M$2," ",IF(P_bevar!$J$3=P_bevar!$M$3," ",P_bevar!D37)))</f>
        <v>49</v>
      </c>
      <c r="F36" s="70">
        <f>IF(P_bevar!E37=0," ",IF(P_bevar!$J$3=P_bevar!$M$2," ",IF(P_bevar!$J$3=P_bevar!$M$3," ",P_bevar!E37)))</f>
        <v>4</v>
      </c>
      <c r="G36" s="83" t="str">
        <f>IF(P_bevar!F37=0," ",IF(P_bevar!$J$3=P_bevar!$M$2," ",IF(P_bevar!$J$3=P_bevar!$M$3," ",P_bevar!F37)))</f>
        <v xml:space="preserve"> </v>
      </c>
      <c r="H36" s="83">
        <f>IF(P_bevar!G37=0," ",IF(P_bevar!$J$3=P_bevar!$M$2," ",IF(P_bevar!$J$3=P_bevar!$M$3," ",P_bevar!G37)))</f>
        <v>1</v>
      </c>
      <c r="I36" s="83">
        <f>IF(P_bevar!J37=0," ",IF(P_bevar!$J$3=P_bevar!$M$2," ",IF(P_bevar!$J$3=P_bevar!$M$3," ",P_bevar!J37)))</f>
        <v>6</v>
      </c>
      <c r="J36" s="83">
        <f>IF(P_bevar!K37=0," ",IF(P_bevar!$J$3=P_bevar!$M$2," ",IF(P_bevar!$J$3=P_bevar!$M$3," ",P_bevar!K37)))</f>
        <v>4</v>
      </c>
      <c r="K36" s="83">
        <f>IF(P_bevar!L37=0," ",IF(P_bevar!$J$3=P_bevar!$M$2," ",IF(P_bevar!$J$3=P_bevar!$M$3," ",P_bevar!L37)))</f>
        <v>5</v>
      </c>
      <c r="L36" s="83">
        <f>IF(P_bevar!M37=0," ",IF(P_bevar!$J$3=P_bevar!$M$2," ",IF(P_bevar!$J$3=P_bevar!$M$3," ",P_bevar!M37)))</f>
        <v>4</v>
      </c>
      <c r="M36" s="83" t="str">
        <f>IF(P_bevar!N37=0," ",IF(P_bevar!$J$3=P_bevar!$M$2," ",IF(P_bevar!$J$3=P_bevar!$M$3," ",P_bevar!N37)))</f>
        <v xml:space="preserve"> </v>
      </c>
      <c r="N36" s="83">
        <f>IF(P_bevar!O37=0," ",IF(P_bevar!$J$3=P_bevar!$M$2," ",IF(P_bevar!$J$3=P_bevar!$M$3," ",P_bevar!O37)))</f>
        <v>1</v>
      </c>
    </row>
    <row r="37" spans="2:14" x14ac:dyDescent="0.2">
      <c r="B37" s="83" t="str">
        <f>IF(P_bevar!A38=0," ",IF(P_bevar!$J$3=P_bevar!$M$2," ",IF(P_bevar!$J$3=P_bevar!$M$3," ",P_bevar!A38)))</f>
        <v>5055 Heim</v>
      </c>
      <c r="C37" s="70">
        <f>IF(P_bevar!B38=0," ",IF(P_bevar!$J$3=P_bevar!$M$2," ",IF(P_bevar!$J$3=P_bevar!$M$3," ",P_bevar!B38)))</f>
        <v>20</v>
      </c>
      <c r="D37" s="70">
        <f>IF(P_bevar!C38=0," ",IF(P_bevar!$J$3=P_bevar!$M$2," ",IF(P_bevar!$J$3=P_bevar!$M$3," ",P_bevar!C38)))</f>
        <v>5</v>
      </c>
      <c r="E37" s="70">
        <f>IF(P_bevar!D38=0," ",IF(P_bevar!$J$3=P_bevar!$M$2," ",IF(P_bevar!$J$3=P_bevar!$M$3," ",P_bevar!D38)))</f>
        <v>41</v>
      </c>
      <c r="F37" s="70">
        <f>IF(P_bevar!E38=0," ",IF(P_bevar!$J$3=P_bevar!$M$2," ",IF(P_bevar!$J$3=P_bevar!$M$3," ",P_bevar!E38)))</f>
        <v>7</v>
      </c>
      <c r="G37" s="83">
        <f>IF(P_bevar!F38=0," ",IF(P_bevar!$J$3=P_bevar!$M$2," ",IF(P_bevar!$J$3=P_bevar!$M$3," ",P_bevar!F38)))</f>
        <v>23</v>
      </c>
      <c r="H37" s="83">
        <f>IF(P_bevar!G38=0," ",IF(P_bevar!$J$3=P_bevar!$M$2," ",IF(P_bevar!$J$3=P_bevar!$M$3," ",P_bevar!G38)))</f>
        <v>3</v>
      </c>
      <c r="I37" s="83">
        <f>IF(P_bevar!J38=0," ",IF(P_bevar!$J$3=P_bevar!$M$2," ",IF(P_bevar!$J$3=P_bevar!$M$3," ",P_bevar!J38)))</f>
        <v>4</v>
      </c>
      <c r="J37" s="83">
        <f>IF(P_bevar!K38=0," ",IF(P_bevar!$J$3=P_bevar!$M$2," ",IF(P_bevar!$J$3=P_bevar!$M$3," ",P_bevar!K38)))</f>
        <v>2</v>
      </c>
      <c r="K37" s="83">
        <f>IF(P_bevar!L38=0," ",IF(P_bevar!$J$3=P_bevar!$M$2," ",IF(P_bevar!$J$3=P_bevar!$M$3," ",P_bevar!L38)))</f>
        <v>4</v>
      </c>
      <c r="L37" s="83">
        <f>IF(P_bevar!M38=0," ",IF(P_bevar!$J$3=P_bevar!$M$2," ",IF(P_bevar!$J$3=P_bevar!$M$3," ",P_bevar!M38)))</f>
        <v>4</v>
      </c>
      <c r="M37" s="83">
        <f>IF(P_bevar!N38=0," ",IF(P_bevar!$J$3=P_bevar!$M$2," ",IF(P_bevar!$J$3=P_bevar!$M$3," ",P_bevar!N38)))</f>
        <v>2</v>
      </c>
      <c r="N37" s="83">
        <f>IF(P_bevar!O38=0," ",IF(P_bevar!$J$3=P_bevar!$M$2," ",IF(P_bevar!$J$3=P_bevar!$M$3," ",P_bevar!O38)))</f>
        <v>3</v>
      </c>
    </row>
    <row r="38" spans="2:14" x14ac:dyDescent="0.2">
      <c r="B38" s="83" t="str">
        <f>IF(P_bevar!A39=0," ",IF(P_bevar!$J$3=P_bevar!$M$2," ",IF(P_bevar!$J$3=P_bevar!$M$3," ",P_bevar!A39)))</f>
        <v>5056 Hitra</v>
      </c>
      <c r="C38" s="70">
        <f>IF(P_bevar!B39=0," ",IF(P_bevar!$J$3=P_bevar!$M$2," ",IF(P_bevar!$J$3=P_bevar!$M$3," ",P_bevar!B39)))</f>
        <v>18</v>
      </c>
      <c r="D38" s="70">
        <f>IF(P_bevar!C39=0," ",IF(P_bevar!$J$3=P_bevar!$M$2," ",IF(P_bevar!$J$3=P_bevar!$M$3," ",P_bevar!C39)))</f>
        <v>4</v>
      </c>
      <c r="E38" s="70">
        <f>IF(P_bevar!D39=0," ",IF(P_bevar!$J$3=P_bevar!$M$2," ",IF(P_bevar!$J$3=P_bevar!$M$3," ",P_bevar!D39)))</f>
        <v>21</v>
      </c>
      <c r="F38" s="70">
        <f>IF(P_bevar!E39=0," ",IF(P_bevar!$J$3=P_bevar!$M$2," ",IF(P_bevar!$J$3=P_bevar!$M$3," ",P_bevar!E39)))</f>
        <v>4</v>
      </c>
      <c r="G38" s="83">
        <f>IF(P_bevar!F39=0," ",IF(P_bevar!$J$3=P_bevar!$M$2," ",IF(P_bevar!$J$3=P_bevar!$M$3," ",P_bevar!F39)))</f>
        <v>1</v>
      </c>
      <c r="H38" s="83">
        <f>IF(P_bevar!G39=0," ",IF(P_bevar!$J$3=P_bevar!$M$2," ",IF(P_bevar!$J$3=P_bevar!$M$3," ",P_bevar!G39)))</f>
        <v>3</v>
      </c>
      <c r="I38" s="83">
        <f>IF(P_bevar!J39=0," ",IF(P_bevar!$J$3=P_bevar!$M$2," ",IF(P_bevar!$J$3=P_bevar!$M$3," ",P_bevar!J39)))</f>
        <v>3</v>
      </c>
      <c r="J38" s="83">
        <f>IF(P_bevar!K39=0," ",IF(P_bevar!$J$3=P_bevar!$M$2," ",IF(P_bevar!$J$3=P_bevar!$M$3," ",P_bevar!K39)))</f>
        <v>2</v>
      </c>
      <c r="K38" s="83">
        <f>IF(P_bevar!L39=0," ",IF(P_bevar!$J$3=P_bevar!$M$2," ",IF(P_bevar!$J$3=P_bevar!$M$3," ",P_bevar!L39)))</f>
        <v>2</v>
      </c>
      <c r="L38" s="83">
        <f>IF(P_bevar!M39=0," ",IF(P_bevar!$J$3=P_bevar!$M$2," ",IF(P_bevar!$J$3=P_bevar!$M$3," ",P_bevar!M39)))</f>
        <v>3</v>
      </c>
      <c r="M38" s="83">
        <f>IF(P_bevar!N39=0," ",IF(P_bevar!$J$3=P_bevar!$M$2," ",IF(P_bevar!$J$3=P_bevar!$M$3," ",P_bevar!N39)))</f>
        <v>1</v>
      </c>
      <c r="N38" s="83">
        <f>IF(P_bevar!O39=0," ",IF(P_bevar!$J$3=P_bevar!$M$2," ",IF(P_bevar!$J$3=P_bevar!$M$3," ",P_bevar!O39)))</f>
        <v>1</v>
      </c>
    </row>
    <row r="39" spans="2:14" x14ac:dyDescent="0.2">
      <c r="B39" s="83" t="str">
        <f>IF(P_bevar!A40=0," ",IF(P_bevar!$J$3=P_bevar!$M$2," ",IF(P_bevar!$J$3=P_bevar!$M$3," ",P_bevar!A40)))</f>
        <v>5057 Ørland</v>
      </c>
      <c r="C39" s="70">
        <f>IF(P_bevar!B40=0," ",IF(P_bevar!$J$3=P_bevar!$M$2," ",IF(P_bevar!$J$3=P_bevar!$M$3," ",P_bevar!B40)))</f>
        <v>18</v>
      </c>
      <c r="D39" s="70">
        <f>IF(P_bevar!C40=0," ",IF(P_bevar!$J$3=P_bevar!$M$2," ",IF(P_bevar!$J$3=P_bevar!$M$3," ",P_bevar!C40)))</f>
        <v>3</v>
      </c>
      <c r="E39" s="70">
        <f>IF(P_bevar!D40=0," ",IF(P_bevar!$J$3=P_bevar!$M$2," ",IF(P_bevar!$J$3=P_bevar!$M$3," ",P_bevar!D40)))</f>
        <v>218</v>
      </c>
      <c r="F39" s="70">
        <f>IF(P_bevar!E40=0," ",IF(P_bevar!$J$3=P_bevar!$M$2," ",IF(P_bevar!$J$3=P_bevar!$M$3," ",P_bevar!E40)))</f>
        <v>26</v>
      </c>
      <c r="G39" s="83" t="str">
        <f>IF(P_bevar!F40=0," ",IF(P_bevar!$J$3=P_bevar!$M$2," ",IF(P_bevar!$J$3=P_bevar!$M$3," ",P_bevar!F40)))</f>
        <v xml:space="preserve"> </v>
      </c>
      <c r="H39" s="83" t="str">
        <f>IF(P_bevar!G40=0," ",IF(P_bevar!$J$3=P_bevar!$M$2," ",IF(P_bevar!$J$3=P_bevar!$M$3," ",P_bevar!G40)))</f>
        <v xml:space="preserve"> </v>
      </c>
      <c r="I39" s="83">
        <f>IF(P_bevar!J40=0," ",IF(P_bevar!$J$3=P_bevar!$M$2," ",IF(P_bevar!$J$3=P_bevar!$M$3," ",P_bevar!J40)))</f>
        <v>2</v>
      </c>
      <c r="J39" s="83">
        <f>IF(P_bevar!K40=0," ",IF(P_bevar!$J$3=P_bevar!$M$2," ",IF(P_bevar!$J$3=P_bevar!$M$3," ",P_bevar!K40)))</f>
        <v>1</v>
      </c>
      <c r="K39" s="83">
        <f>IF(P_bevar!L40=0," ",IF(P_bevar!$J$3=P_bevar!$M$2," ",IF(P_bevar!$J$3=P_bevar!$M$3," ",P_bevar!L40)))</f>
        <v>7</v>
      </c>
      <c r="L39" s="83">
        <f>IF(P_bevar!M40=0," ",IF(P_bevar!$J$3=P_bevar!$M$2," ",IF(P_bevar!$J$3=P_bevar!$M$3," ",P_bevar!M40)))</f>
        <v>8</v>
      </c>
      <c r="M39" s="83" t="str">
        <f>IF(P_bevar!N40=0," ",IF(P_bevar!$J$3=P_bevar!$M$2," ",IF(P_bevar!$J$3=P_bevar!$M$3," ",P_bevar!N40)))</f>
        <v xml:space="preserve"> </v>
      </c>
      <c r="N39" s="83" t="str">
        <f>IF(P_bevar!O40=0," ",IF(P_bevar!$J$3=P_bevar!$M$2," ",IF(P_bevar!$J$3=P_bevar!$M$3," ",P_bevar!O40)))</f>
        <v xml:space="preserve"> </v>
      </c>
    </row>
    <row r="40" spans="2:14" x14ac:dyDescent="0.2">
      <c r="B40" s="83" t="str">
        <f>IF(P_bevar!A41=0," ",IF(P_bevar!$J$3=P_bevar!$M$2," ",IF(P_bevar!$J$3=P_bevar!$M$3," ",P_bevar!A41)))</f>
        <v>5058 Åfjord</v>
      </c>
      <c r="C40" s="70">
        <f>IF(P_bevar!B41=0," ",IF(P_bevar!$J$3=P_bevar!$M$2," ",IF(P_bevar!$J$3=P_bevar!$M$3," ",P_bevar!B41)))</f>
        <v>69</v>
      </c>
      <c r="D40" s="70">
        <f>IF(P_bevar!C41=0," ",IF(P_bevar!$J$3=P_bevar!$M$2," ",IF(P_bevar!$J$3=P_bevar!$M$3," ",P_bevar!C41)))</f>
        <v>2</v>
      </c>
      <c r="E40" s="70">
        <f>IF(P_bevar!D41=0," ",IF(P_bevar!$J$3=P_bevar!$M$2," ",IF(P_bevar!$J$3=P_bevar!$M$3," ",P_bevar!D41)))</f>
        <v>129</v>
      </c>
      <c r="F40" s="70">
        <f>IF(P_bevar!E41=0," ",IF(P_bevar!$J$3=P_bevar!$M$2," ",IF(P_bevar!$J$3=P_bevar!$M$3," ",P_bevar!E41)))</f>
        <v>9</v>
      </c>
      <c r="G40" s="83" t="str">
        <f>IF(P_bevar!F41=0," ",IF(P_bevar!$J$3=P_bevar!$M$2," ",IF(P_bevar!$J$3=P_bevar!$M$3," ",P_bevar!F41)))</f>
        <v xml:space="preserve"> </v>
      </c>
      <c r="H40" s="83" t="str">
        <f>IF(P_bevar!G41=0," ",IF(P_bevar!$J$3=P_bevar!$M$2," ",IF(P_bevar!$J$3=P_bevar!$M$3," ",P_bevar!G41)))</f>
        <v xml:space="preserve"> </v>
      </c>
      <c r="I40" s="83">
        <f>IF(P_bevar!J41=0," ",IF(P_bevar!$J$3=P_bevar!$M$2," ",IF(P_bevar!$J$3=P_bevar!$M$3," ",P_bevar!J41)))</f>
        <v>3</v>
      </c>
      <c r="J40" s="83">
        <f>IF(P_bevar!K41=0," ",IF(P_bevar!$J$3=P_bevar!$M$2," ",IF(P_bevar!$J$3=P_bevar!$M$3," ",P_bevar!K41)))</f>
        <v>1</v>
      </c>
      <c r="K40" s="83">
        <f>IF(P_bevar!L41=0," ",IF(P_bevar!$J$3=P_bevar!$M$2," ",IF(P_bevar!$J$3=P_bevar!$M$3," ",P_bevar!L41)))</f>
        <v>3</v>
      </c>
      <c r="L40" s="83">
        <f>IF(P_bevar!M41=0," ",IF(P_bevar!$J$3=P_bevar!$M$2," ",IF(P_bevar!$J$3=P_bevar!$M$3," ",P_bevar!M41)))</f>
        <v>3</v>
      </c>
      <c r="M40" s="83" t="str">
        <f>IF(P_bevar!N41=0," ",IF(P_bevar!$J$3=P_bevar!$M$2," ",IF(P_bevar!$J$3=P_bevar!$M$3," ",P_bevar!N41)))</f>
        <v xml:space="preserve"> </v>
      </c>
      <c r="N40" s="83" t="str">
        <f>IF(P_bevar!O41=0," ",IF(P_bevar!$J$3=P_bevar!$M$2," ",IF(P_bevar!$J$3=P_bevar!$M$3," ",P_bevar!O41)))</f>
        <v xml:space="preserve"> </v>
      </c>
    </row>
    <row r="41" spans="2:14" x14ac:dyDescent="0.2">
      <c r="B41" s="83" t="str">
        <f>IF(P_bevar!A42=0," ",IF(P_bevar!$J$3=P_bevar!$M$2," ",IF(P_bevar!$J$3=P_bevar!$M$3," ",P_bevar!A42)))</f>
        <v>5059 Orkland</v>
      </c>
      <c r="C41" s="70">
        <f>IF(P_bevar!B42=0," ",IF(P_bevar!$J$3=P_bevar!$M$2," ",IF(P_bevar!$J$3=P_bevar!$M$3," ",P_bevar!B42)))</f>
        <v>91</v>
      </c>
      <c r="D41" s="70">
        <f>IF(P_bevar!C42=0," ",IF(P_bevar!$J$3=P_bevar!$M$2," ",IF(P_bevar!$J$3=P_bevar!$M$3," ",P_bevar!C42)))</f>
        <v>4</v>
      </c>
      <c r="E41" s="70">
        <f>IF(P_bevar!D42=0," ",IF(P_bevar!$J$3=P_bevar!$M$2," ",IF(P_bevar!$J$3=P_bevar!$M$3," ",P_bevar!D42)))</f>
        <v>146</v>
      </c>
      <c r="F41" s="70">
        <f>IF(P_bevar!E42=0," ",IF(P_bevar!$J$3=P_bevar!$M$2," ",IF(P_bevar!$J$3=P_bevar!$M$3," ",P_bevar!E42)))</f>
        <v>12</v>
      </c>
      <c r="G41" s="83" t="str">
        <f>IF(P_bevar!F42=0," ",IF(P_bevar!$J$3=P_bevar!$M$2," ",IF(P_bevar!$J$3=P_bevar!$M$3," ",P_bevar!F42)))</f>
        <v xml:space="preserve"> </v>
      </c>
      <c r="H41" s="83" t="str">
        <f>IF(P_bevar!G42=0," ",IF(P_bevar!$J$3=P_bevar!$M$2," ",IF(P_bevar!$J$3=P_bevar!$M$3," ",P_bevar!G42)))</f>
        <v xml:space="preserve"> </v>
      </c>
      <c r="I41" s="83">
        <f>IF(P_bevar!J42=0," ",IF(P_bevar!$J$3=P_bevar!$M$2," ",IF(P_bevar!$J$3=P_bevar!$M$3," ",P_bevar!J42)))</f>
        <v>6</v>
      </c>
      <c r="J41" s="83">
        <f>IF(P_bevar!K42=0," ",IF(P_bevar!$J$3=P_bevar!$M$2," ",IF(P_bevar!$J$3=P_bevar!$M$3," ",P_bevar!K42)))</f>
        <v>4</v>
      </c>
      <c r="K41" s="83">
        <f>IF(P_bevar!L42=0," ",IF(P_bevar!$J$3=P_bevar!$M$2," ",IF(P_bevar!$J$3=P_bevar!$M$3," ",P_bevar!L42)))</f>
        <v>10</v>
      </c>
      <c r="L41" s="83">
        <f>IF(P_bevar!M42=0," ",IF(P_bevar!$J$3=P_bevar!$M$2," ",IF(P_bevar!$J$3=P_bevar!$M$3," ",P_bevar!M42)))</f>
        <v>6</v>
      </c>
      <c r="M41" s="83" t="str">
        <f>IF(P_bevar!N42=0," ",IF(P_bevar!$J$3=P_bevar!$M$2," ",IF(P_bevar!$J$3=P_bevar!$M$3," ",P_bevar!N42)))</f>
        <v xml:space="preserve"> </v>
      </c>
      <c r="N41" s="83" t="str">
        <f>IF(P_bevar!O42=0," ",IF(P_bevar!$J$3=P_bevar!$M$2," ",IF(P_bevar!$J$3=P_bevar!$M$3," ",P_bevar!O42)))</f>
        <v xml:space="preserve"> </v>
      </c>
    </row>
    <row r="42" spans="2:14" x14ac:dyDescent="0.2">
      <c r="B42" s="83" t="str">
        <f>IF(P_bevar!A43=0," ",IF(P_bevar!$J$3=P_bevar!$M$2," ",IF(P_bevar!$J$3=P_bevar!$M$3," ",P_bevar!A43)))</f>
        <v>5060 Nærøysund</v>
      </c>
      <c r="C42" s="70">
        <f>IF(P_bevar!B43=0," ",IF(P_bevar!$J$3=P_bevar!$M$2," ",IF(P_bevar!$J$3=P_bevar!$M$3," ",P_bevar!B43)))</f>
        <v>16</v>
      </c>
      <c r="D42" s="70">
        <f>IF(P_bevar!C43=0," ",IF(P_bevar!$J$3=P_bevar!$M$2," ",IF(P_bevar!$J$3=P_bevar!$M$3," ",P_bevar!C43)))</f>
        <v>1</v>
      </c>
      <c r="E42" s="70" t="str">
        <f>IF(P_bevar!D43=0," ",IF(P_bevar!$J$3=P_bevar!$M$2," ",IF(P_bevar!$J$3=P_bevar!$M$3," ",P_bevar!D43)))</f>
        <v xml:space="preserve"> </v>
      </c>
      <c r="F42" s="70" t="str">
        <f>IF(P_bevar!E43=0," ",IF(P_bevar!$J$3=P_bevar!$M$2," ",IF(P_bevar!$J$3=P_bevar!$M$3," ",P_bevar!E43)))</f>
        <v xml:space="preserve"> </v>
      </c>
      <c r="G42" s="83" t="str">
        <f>IF(P_bevar!F43=0," ",IF(P_bevar!$J$3=P_bevar!$M$2," ",IF(P_bevar!$J$3=P_bevar!$M$3," ",P_bevar!F43)))</f>
        <v xml:space="preserve"> </v>
      </c>
      <c r="H42" s="83" t="str">
        <f>IF(P_bevar!G43=0," ",IF(P_bevar!$J$3=P_bevar!$M$2," ",IF(P_bevar!$J$3=P_bevar!$M$3," ",P_bevar!G43)))</f>
        <v xml:space="preserve"> </v>
      </c>
      <c r="I42" s="83">
        <f>IF(P_bevar!J43=0," ",IF(P_bevar!$J$3=P_bevar!$M$2," ",IF(P_bevar!$J$3=P_bevar!$M$3," ",P_bevar!J43)))</f>
        <v>3</v>
      </c>
      <c r="J42" s="83">
        <f>IF(P_bevar!K43=0," ",IF(P_bevar!$J$3=P_bevar!$M$2," ",IF(P_bevar!$J$3=P_bevar!$M$3," ",P_bevar!K43)))</f>
        <v>1</v>
      </c>
      <c r="K42" s="83" t="str">
        <f>IF(P_bevar!L43=0," ",IF(P_bevar!$J$3=P_bevar!$M$2," ",IF(P_bevar!$J$3=P_bevar!$M$3," ",P_bevar!L43)))</f>
        <v xml:space="preserve"> </v>
      </c>
      <c r="L42" s="83" t="str">
        <f>IF(P_bevar!M43=0," ",IF(P_bevar!$J$3=P_bevar!$M$2," ",IF(P_bevar!$J$3=P_bevar!$M$3," ",P_bevar!M43)))</f>
        <v xml:space="preserve"> </v>
      </c>
      <c r="M42" s="83" t="str">
        <f>IF(P_bevar!N43=0," ",IF(P_bevar!$J$3=P_bevar!$M$2," ",IF(P_bevar!$J$3=P_bevar!$M$3," ",P_bevar!N43)))</f>
        <v xml:space="preserve"> </v>
      </c>
      <c r="N42" s="83" t="str">
        <f>IF(P_bevar!O43=0," ",IF(P_bevar!$J$3=P_bevar!$M$2," ",IF(P_bevar!$J$3=P_bevar!$M$3," ",P_bevar!O43)))</f>
        <v xml:space="preserve"> </v>
      </c>
    </row>
    <row r="43" spans="2:14" x14ac:dyDescent="0.2">
      <c r="B43" s="83" t="str">
        <f>IF(P_bevar!A44=0," ",IF(P_bevar!$J$3=P_bevar!$M$2," ",IF(P_bevar!$J$3=P_bevar!$M$3," ",P_bevar!A44)))</f>
        <v>5061 Rindal</v>
      </c>
      <c r="C43" s="70">
        <f>IF(P_bevar!B44=0," ",IF(P_bevar!$J$3=P_bevar!$M$2," ",IF(P_bevar!$J$3=P_bevar!$M$3," ",P_bevar!B44)))</f>
        <v>10</v>
      </c>
      <c r="D43" s="70">
        <f>IF(P_bevar!C44=0," ",IF(P_bevar!$J$3=P_bevar!$M$2," ",IF(P_bevar!$J$3=P_bevar!$M$3," ",P_bevar!C44)))</f>
        <v>2</v>
      </c>
      <c r="E43" s="70">
        <f>IF(P_bevar!D44=0," ",IF(P_bevar!$J$3=P_bevar!$M$2," ",IF(P_bevar!$J$3=P_bevar!$M$3," ",P_bevar!D44)))</f>
        <v>74</v>
      </c>
      <c r="F43" s="70">
        <f>IF(P_bevar!E44=0," ",IF(P_bevar!$J$3=P_bevar!$M$2," ",IF(P_bevar!$J$3=P_bevar!$M$3," ",P_bevar!E44)))</f>
        <v>11</v>
      </c>
      <c r="G43" s="83" t="str">
        <f>IF(P_bevar!F44=0," ",IF(P_bevar!$J$3=P_bevar!$M$2," ",IF(P_bevar!$J$3=P_bevar!$M$3," ",P_bevar!F44)))</f>
        <v xml:space="preserve"> </v>
      </c>
      <c r="H43" s="83">
        <f>IF(P_bevar!G44=0," ",IF(P_bevar!$J$3=P_bevar!$M$2," ",IF(P_bevar!$J$3=P_bevar!$M$3," ",P_bevar!G44)))</f>
        <v>6</v>
      </c>
      <c r="I43" s="83">
        <f>IF(P_bevar!J44=0," ",IF(P_bevar!$J$3=P_bevar!$M$2," ",IF(P_bevar!$J$3=P_bevar!$M$3," ",P_bevar!J44)))</f>
        <v>4</v>
      </c>
      <c r="J43" s="83">
        <f>IF(P_bevar!K44=0," ",IF(P_bevar!$J$3=P_bevar!$M$2," ",IF(P_bevar!$J$3=P_bevar!$M$3," ",P_bevar!K44)))</f>
        <v>1</v>
      </c>
      <c r="K43" s="83">
        <f>IF(P_bevar!L44=0," ",IF(P_bevar!$J$3=P_bevar!$M$2," ",IF(P_bevar!$J$3=P_bevar!$M$3," ",P_bevar!L44)))</f>
        <v>2</v>
      </c>
      <c r="L43" s="83">
        <f>IF(P_bevar!M44=0," ",IF(P_bevar!$J$3=P_bevar!$M$2," ",IF(P_bevar!$J$3=P_bevar!$M$3," ",P_bevar!M44)))</f>
        <v>3</v>
      </c>
      <c r="M43" s="83" t="str">
        <f>IF(P_bevar!N44=0," ",IF(P_bevar!$J$3=P_bevar!$M$2," ",IF(P_bevar!$J$3=P_bevar!$M$3," ",P_bevar!N44)))</f>
        <v xml:space="preserve"> </v>
      </c>
      <c r="N43" s="83">
        <f>IF(P_bevar!O44=0," ",IF(P_bevar!$J$3=P_bevar!$M$2," ",IF(P_bevar!$J$3=P_bevar!$M$3," ",P_bevar!O44)))</f>
        <v>3</v>
      </c>
    </row>
    <row r="44" spans="2:14" x14ac:dyDescent="0.2">
      <c r="B44" s="72" t="str">
        <f>IF(P_bevar!A45=0," ",IF(P_bevar!$J$3=P_bevar!$M$2," ",IF(P_bevar!$J$3=P_bevar!$M$3," ",P_bevar!A45)))</f>
        <v>Totalsum</v>
      </c>
      <c r="C44" s="71">
        <f>IF(P_bevar!B45=0," ",IF(P_bevar!$J$3=P_bevar!$M$2," ",IF(P_bevar!$J$3=P_bevar!$M$3," ",P_bevar!B45)))</f>
        <v>1118</v>
      </c>
      <c r="D44" s="71">
        <f>IF(P_bevar!C45=0," ",IF(P_bevar!$J$3=P_bevar!$M$2," ",IF(P_bevar!$J$3=P_bevar!$M$3," ",P_bevar!C45)))</f>
        <v>99</v>
      </c>
      <c r="E44" s="71">
        <f>IF(P_bevar!D45=0," ",IF(P_bevar!$J$3=P_bevar!$M$2," ",IF(P_bevar!$J$3=P_bevar!$M$3," ",P_bevar!D45)))</f>
        <v>3460</v>
      </c>
      <c r="F44" s="71">
        <f>IF(P_bevar!E45=0," ",IF(P_bevar!$J$3=P_bevar!$M$2," ",IF(P_bevar!$J$3=P_bevar!$M$3," ",P_bevar!E45)))</f>
        <v>223</v>
      </c>
      <c r="G44" s="72">
        <f>IF(P_bevar!F45=0," ",IF(P_bevar!$J$3=P_bevar!$M$2," ",IF(P_bevar!$J$3=P_bevar!$M$3," ",P_bevar!F45)))</f>
        <v>60</v>
      </c>
      <c r="H44" s="72">
        <f>IF(P_bevar!G45=0," ",IF(P_bevar!$J$3=P_bevar!$M$2," ",IF(P_bevar!$J$3=P_bevar!$M$3," ",P_bevar!G45)))</f>
        <v>65</v>
      </c>
      <c r="I44" s="72">
        <f>IF(P_bevar!J45=0," ",IF(P_bevar!$J$3=P_bevar!$M$2," ",IF(P_bevar!$J$3=P_bevar!$M$3," ",P_bevar!J45)))</f>
        <v>115</v>
      </c>
      <c r="J44" s="72">
        <f>IF(P_bevar!K45=0," ",IF(P_bevar!$J$3=P_bevar!$M$2," ",IF(P_bevar!$J$3=P_bevar!$M$3," ",P_bevar!K45)))</f>
        <v>65</v>
      </c>
      <c r="K44" s="72">
        <f>IF(P_bevar!L45=0," ",IF(P_bevar!$J$3=P_bevar!$M$2," ",IF(P_bevar!$J$3=P_bevar!$M$3," ",P_bevar!L45)))</f>
        <v>146</v>
      </c>
      <c r="L44" s="72">
        <f>IF(P_bevar!M45=0," ",IF(P_bevar!$J$3=P_bevar!$M$2," ",IF(P_bevar!$J$3=P_bevar!$M$3," ",P_bevar!M45)))</f>
        <v>123</v>
      </c>
      <c r="M44" s="72">
        <f>IF(P_bevar!N45=0," ",IF(P_bevar!$J$3=P_bevar!$M$2," ",IF(P_bevar!$J$3=P_bevar!$M$3," ",P_bevar!N45)))</f>
        <v>10</v>
      </c>
      <c r="N44" s="72">
        <f>IF(P_bevar!O45=0," ",IF(P_bevar!$J$3=P_bevar!$M$2," ",IF(P_bevar!$J$3=P_bevar!$M$3," ",P_bevar!O45)))</f>
        <v>43</v>
      </c>
    </row>
  </sheetData>
  <mergeCells count="2">
    <mergeCell ref="C4:H4"/>
    <mergeCell ref="I4:N4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202E-194B-4124-A662-1C2EACBAF49B}">
  <sheetPr codeName="Ark11">
    <tabColor theme="9" tint="0.59999389629810485"/>
  </sheetPr>
  <dimension ref="A1:O45"/>
  <sheetViews>
    <sheetView workbookViewId="0">
      <selection activeCell="L6" sqref="L6"/>
    </sheetView>
  </sheetViews>
  <sheetFormatPr baseColWidth="10" defaultRowHeight="12.75" x14ac:dyDescent="0.2"/>
  <cols>
    <col min="1" max="1" width="13" bestFit="1" customWidth="1"/>
    <col min="2" max="7" width="8.7109375" customWidth="1"/>
    <col min="8" max="8" width="8.140625" bestFit="1" customWidth="1"/>
    <col min="9" max="9" width="13" bestFit="1" customWidth="1"/>
    <col min="10" max="15" width="10" customWidth="1"/>
    <col min="16" max="16" width="8.140625" bestFit="1" customWidth="1"/>
  </cols>
  <sheetData>
    <row r="1" spans="1:15" x14ac:dyDescent="0.2">
      <c r="A1" s="3" t="s">
        <v>505</v>
      </c>
      <c r="B1" t="s" vm="1">
        <v>544</v>
      </c>
      <c r="I1" s="3" t="s">
        <v>505</v>
      </c>
      <c r="J1" t="s" vm="1">
        <v>544</v>
      </c>
    </row>
    <row r="2" spans="1:15" x14ac:dyDescent="0.2">
      <c r="A2" s="3" t="s">
        <v>506</v>
      </c>
      <c r="B2" t="s" vm="2">
        <v>511</v>
      </c>
      <c r="I2" s="3" t="s">
        <v>506</v>
      </c>
      <c r="J2" t="s" vm="2">
        <v>511</v>
      </c>
      <c r="M2" t="s">
        <v>544</v>
      </c>
      <c r="O2" t="s">
        <v>602</v>
      </c>
    </row>
    <row r="3" spans="1:15" x14ac:dyDescent="0.2">
      <c r="A3" s="3" t="s">
        <v>549</v>
      </c>
      <c r="B3" t="s" vm="4">
        <v>560</v>
      </c>
      <c r="I3" s="3" t="s">
        <v>549</v>
      </c>
      <c r="J3" t="s" vm="4">
        <v>560</v>
      </c>
      <c r="M3" t="s">
        <v>562</v>
      </c>
      <c r="O3" t="str">
        <f>_xlfn.CONCAT("Antall dyr med bevaringsverdige raser og antall foretak med dyr i ",J3)</f>
        <v>Antall dyr med bevaringsverdige raser og antall foretak med dyr i 2022</v>
      </c>
    </row>
    <row r="5" spans="1:15" x14ac:dyDescent="0.2">
      <c r="A5" s="3" t="s">
        <v>539</v>
      </c>
      <c r="B5" s="3" t="s">
        <v>548</v>
      </c>
      <c r="I5" s="3" t="s">
        <v>543</v>
      </c>
      <c r="J5" s="3" t="s">
        <v>548</v>
      </c>
    </row>
    <row r="6" spans="1:15" x14ac:dyDescent="0.2">
      <c r="A6" s="3" t="s">
        <v>391</v>
      </c>
      <c r="B6" t="s">
        <v>494</v>
      </c>
      <c r="C6" t="s">
        <v>495</v>
      </c>
      <c r="D6" t="s">
        <v>334</v>
      </c>
      <c r="E6" t="s">
        <v>335</v>
      </c>
      <c r="F6" t="s">
        <v>332</v>
      </c>
      <c r="G6" t="s">
        <v>496</v>
      </c>
      <c r="I6" s="3" t="s">
        <v>391</v>
      </c>
      <c r="J6" t="s">
        <v>494</v>
      </c>
      <c r="K6" t="s">
        <v>495</v>
      </c>
      <c r="L6" t="s">
        <v>334</v>
      </c>
      <c r="M6" t="s">
        <v>335</v>
      </c>
      <c r="N6" t="s">
        <v>332</v>
      </c>
      <c r="O6" t="s">
        <v>496</v>
      </c>
    </row>
    <row r="7" spans="1:15" x14ac:dyDescent="0.2">
      <c r="A7" t="s">
        <v>405</v>
      </c>
      <c r="B7" s="7">
        <v>22</v>
      </c>
      <c r="C7" s="7">
        <v>3</v>
      </c>
      <c r="D7" s="7">
        <v>108</v>
      </c>
      <c r="E7" s="7">
        <v>6</v>
      </c>
      <c r="F7" s="7"/>
      <c r="G7" s="7">
        <v>4</v>
      </c>
      <c r="I7" t="s">
        <v>405</v>
      </c>
      <c r="J7" s="7">
        <v>4</v>
      </c>
      <c r="K7" s="7">
        <v>2</v>
      </c>
      <c r="L7" s="7">
        <v>5</v>
      </c>
      <c r="M7" s="7">
        <v>4</v>
      </c>
      <c r="N7" s="7"/>
      <c r="O7" s="7">
        <v>2</v>
      </c>
    </row>
    <row r="8" spans="1:15" x14ac:dyDescent="0.2">
      <c r="A8" t="s">
        <v>445</v>
      </c>
      <c r="B8" s="7">
        <v>146</v>
      </c>
      <c r="C8" s="7">
        <v>13</v>
      </c>
      <c r="D8" s="7">
        <v>271</v>
      </c>
      <c r="E8" s="7">
        <v>16</v>
      </c>
      <c r="F8" s="7">
        <v>10</v>
      </c>
      <c r="G8" s="7">
        <v>2</v>
      </c>
      <c r="I8" t="s">
        <v>445</v>
      </c>
      <c r="J8" s="7">
        <v>8</v>
      </c>
      <c r="K8" s="7">
        <v>6</v>
      </c>
      <c r="L8" s="7">
        <v>10</v>
      </c>
      <c r="M8" s="7">
        <v>11</v>
      </c>
      <c r="N8" s="7">
        <v>2</v>
      </c>
      <c r="O8" s="7">
        <v>1</v>
      </c>
    </row>
    <row r="9" spans="1:15" x14ac:dyDescent="0.2">
      <c r="A9" t="s">
        <v>448</v>
      </c>
      <c r="B9" s="7">
        <v>15</v>
      </c>
      <c r="C9" s="7"/>
      <c r="D9" s="7">
        <v>59</v>
      </c>
      <c r="E9" s="7">
        <v>7</v>
      </c>
      <c r="F9" s="7"/>
      <c r="G9" s="7">
        <v>6</v>
      </c>
      <c r="I9" t="s">
        <v>448</v>
      </c>
      <c r="J9" s="7">
        <v>4</v>
      </c>
      <c r="K9" s="7"/>
      <c r="L9" s="7">
        <v>5</v>
      </c>
      <c r="M9" s="7">
        <v>4</v>
      </c>
      <c r="N9" s="7"/>
      <c r="O9" s="7">
        <v>5</v>
      </c>
    </row>
    <row r="10" spans="1:15" x14ac:dyDescent="0.2">
      <c r="A10" t="s">
        <v>412</v>
      </c>
      <c r="B10" s="7"/>
      <c r="C10" s="7"/>
      <c r="D10" s="7"/>
      <c r="E10" s="7"/>
      <c r="F10" s="7">
        <v>11</v>
      </c>
      <c r="G10" s="7"/>
      <c r="I10" t="s">
        <v>412</v>
      </c>
      <c r="J10" s="7"/>
      <c r="K10" s="7"/>
      <c r="L10" s="7"/>
      <c r="M10" s="7"/>
      <c r="N10" s="7">
        <v>1</v>
      </c>
      <c r="O10" s="7"/>
    </row>
    <row r="11" spans="1:15" x14ac:dyDescent="0.2">
      <c r="A11" t="s">
        <v>421</v>
      </c>
      <c r="B11" s="7"/>
      <c r="C11" s="7"/>
      <c r="D11" s="7"/>
      <c r="E11" s="7">
        <v>3</v>
      </c>
      <c r="F11" s="7">
        <v>9</v>
      </c>
      <c r="G11" s="7"/>
      <c r="I11" t="s">
        <v>421</v>
      </c>
      <c r="J11" s="7"/>
      <c r="K11" s="7"/>
      <c r="L11" s="7"/>
      <c r="M11" s="7">
        <v>1</v>
      </c>
      <c r="N11" s="7">
        <v>1</v>
      </c>
      <c r="O11" s="7"/>
    </row>
    <row r="12" spans="1:15" x14ac:dyDescent="0.2">
      <c r="A12" t="s">
        <v>423</v>
      </c>
      <c r="B12" s="7">
        <v>84</v>
      </c>
      <c r="C12" s="7">
        <v>9</v>
      </c>
      <c r="D12" s="7">
        <v>737</v>
      </c>
      <c r="E12" s="7">
        <v>25</v>
      </c>
      <c r="F12" s="7"/>
      <c r="G12" s="7">
        <v>13</v>
      </c>
      <c r="I12" t="s">
        <v>423</v>
      </c>
      <c r="J12" s="7">
        <v>6</v>
      </c>
      <c r="K12" s="7">
        <v>5</v>
      </c>
      <c r="L12" s="7">
        <v>21</v>
      </c>
      <c r="M12" s="7">
        <v>13</v>
      </c>
      <c r="N12" s="7"/>
      <c r="O12" s="7">
        <v>5</v>
      </c>
    </row>
    <row r="13" spans="1:15" x14ac:dyDescent="0.2">
      <c r="A13" t="s">
        <v>426</v>
      </c>
      <c r="B13" s="7">
        <v>43</v>
      </c>
      <c r="C13" s="7">
        <v>5</v>
      </c>
      <c r="D13" s="7">
        <v>13</v>
      </c>
      <c r="E13" s="7">
        <v>2</v>
      </c>
      <c r="F13" s="7"/>
      <c r="G13" s="7">
        <v>3</v>
      </c>
      <c r="I13" t="s">
        <v>426</v>
      </c>
      <c r="J13" s="7">
        <v>6</v>
      </c>
      <c r="K13" s="7">
        <v>4</v>
      </c>
      <c r="L13" s="7">
        <v>1</v>
      </c>
      <c r="M13" s="7">
        <v>1</v>
      </c>
      <c r="N13" s="7"/>
      <c r="O13" s="7">
        <v>3</v>
      </c>
    </row>
    <row r="14" spans="1:15" x14ac:dyDescent="0.2">
      <c r="A14" t="s">
        <v>428</v>
      </c>
      <c r="B14" s="7">
        <v>44</v>
      </c>
      <c r="C14" s="7">
        <v>2</v>
      </c>
      <c r="D14" s="7">
        <v>59</v>
      </c>
      <c r="E14" s="7">
        <v>4</v>
      </c>
      <c r="F14" s="7"/>
      <c r="G14" s="7">
        <v>1</v>
      </c>
      <c r="I14" t="s">
        <v>428</v>
      </c>
      <c r="J14" s="7">
        <v>6</v>
      </c>
      <c r="K14" s="7">
        <v>2</v>
      </c>
      <c r="L14" s="7">
        <v>2</v>
      </c>
      <c r="M14" s="7">
        <v>1</v>
      </c>
      <c r="N14" s="7"/>
      <c r="O14" s="7">
        <v>1</v>
      </c>
    </row>
    <row r="15" spans="1:15" x14ac:dyDescent="0.2">
      <c r="A15" t="s">
        <v>430</v>
      </c>
      <c r="B15" s="7">
        <v>46</v>
      </c>
      <c r="C15" s="7">
        <v>4</v>
      </c>
      <c r="D15" s="7">
        <v>52</v>
      </c>
      <c r="E15" s="7">
        <v>3</v>
      </c>
      <c r="F15" s="7"/>
      <c r="G15" s="7">
        <v>2</v>
      </c>
      <c r="I15" t="s">
        <v>430</v>
      </c>
      <c r="J15" s="7">
        <v>6</v>
      </c>
      <c r="K15" s="7">
        <v>3</v>
      </c>
      <c r="L15" s="7">
        <v>1</v>
      </c>
      <c r="M15" s="7">
        <v>2</v>
      </c>
      <c r="N15" s="7"/>
      <c r="O15" s="7">
        <v>1</v>
      </c>
    </row>
    <row r="16" spans="1:15" x14ac:dyDescent="0.2">
      <c r="A16" t="s">
        <v>432</v>
      </c>
      <c r="B16" s="7">
        <v>63</v>
      </c>
      <c r="C16" s="7">
        <v>5</v>
      </c>
      <c r="D16" s="7">
        <v>239</v>
      </c>
      <c r="E16" s="7">
        <v>9</v>
      </c>
      <c r="F16" s="7"/>
      <c r="G16" s="7">
        <v>4</v>
      </c>
      <c r="I16" t="s">
        <v>432</v>
      </c>
      <c r="J16" s="7">
        <v>7</v>
      </c>
      <c r="K16" s="7">
        <v>4</v>
      </c>
      <c r="L16" s="7">
        <v>6</v>
      </c>
      <c r="M16" s="7">
        <v>3</v>
      </c>
      <c r="N16" s="7"/>
      <c r="O16" s="7">
        <v>4</v>
      </c>
    </row>
    <row r="17" spans="1:15" x14ac:dyDescent="0.2">
      <c r="A17" t="s">
        <v>434</v>
      </c>
      <c r="B17" s="7">
        <v>79</v>
      </c>
      <c r="C17" s="7">
        <v>4</v>
      </c>
      <c r="D17" s="7">
        <v>57</v>
      </c>
      <c r="E17" s="7">
        <v>4</v>
      </c>
      <c r="F17" s="7"/>
      <c r="G17" s="7"/>
      <c r="I17" t="s">
        <v>434</v>
      </c>
      <c r="J17" s="7">
        <v>5</v>
      </c>
      <c r="K17" s="7">
        <v>3</v>
      </c>
      <c r="L17" s="7">
        <v>2</v>
      </c>
      <c r="M17" s="7">
        <v>2</v>
      </c>
      <c r="N17" s="7"/>
      <c r="O17" s="7"/>
    </row>
    <row r="18" spans="1:15" x14ac:dyDescent="0.2">
      <c r="A18" t="s">
        <v>436</v>
      </c>
      <c r="B18" s="7">
        <v>29</v>
      </c>
      <c r="C18" s="7">
        <v>1</v>
      </c>
      <c r="D18" s="7"/>
      <c r="E18" s="7"/>
      <c r="F18" s="7"/>
      <c r="G18" s="7">
        <v>2</v>
      </c>
      <c r="I18" t="s">
        <v>436</v>
      </c>
      <c r="J18" s="7">
        <v>2</v>
      </c>
      <c r="K18" s="7">
        <v>1</v>
      </c>
      <c r="L18" s="7"/>
      <c r="M18" s="7"/>
      <c r="N18" s="7"/>
      <c r="O18" s="7">
        <v>1</v>
      </c>
    </row>
    <row r="19" spans="1:15" x14ac:dyDescent="0.2">
      <c r="A19" t="s">
        <v>438</v>
      </c>
      <c r="B19" s="7">
        <v>9</v>
      </c>
      <c r="C19" s="7">
        <v>2</v>
      </c>
      <c r="D19" s="7">
        <v>29</v>
      </c>
      <c r="E19" s="7">
        <v>1</v>
      </c>
      <c r="F19" s="7"/>
      <c r="G19" s="7"/>
      <c r="I19" t="s">
        <v>438</v>
      </c>
      <c r="J19" s="7">
        <v>2</v>
      </c>
      <c r="K19" s="7">
        <v>1</v>
      </c>
      <c r="L19" s="7">
        <v>3</v>
      </c>
      <c r="M19" s="7">
        <v>1</v>
      </c>
      <c r="N19" s="7"/>
      <c r="O19" s="7"/>
    </row>
    <row r="20" spans="1:15" x14ac:dyDescent="0.2">
      <c r="A20" t="s">
        <v>441</v>
      </c>
      <c r="B20" s="7"/>
      <c r="C20" s="7"/>
      <c r="D20" s="7">
        <v>35</v>
      </c>
      <c r="E20" s="7">
        <v>4</v>
      </c>
      <c r="F20" s="7">
        <v>3</v>
      </c>
      <c r="G20" s="7"/>
      <c r="I20" t="s">
        <v>441</v>
      </c>
      <c r="J20" s="7"/>
      <c r="K20" s="7"/>
      <c r="L20" s="7">
        <v>4</v>
      </c>
      <c r="M20" s="7">
        <v>3</v>
      </c>
      <c r="N20" s="7">
        <v>1</v>
      </c>
      <c r="O20" s="7"/>
    </row>
    <row r="21" spans="1:15" x14ac:dyDescent="0.2">
      <c r="A21" t="s">
        <v>443</v>
      </c>
      <c r="B21" s="7">
        <v>4</v>
      </c>
      <c r="C21" s="7"/>
      <c r="D21" s="7"/>
      <c r="E21" s="7"/>
      <c r="F21" s="7"/>
      <c r="G21" s="7"/>
      <c r="I21" t="s">
        <v>443</v>
      </c>
      <c r="J21" s="7">
        <v>1</v>
      </c>
      <c r="K21" s="7"/>
      <c r="L21" s="7"/>
      <c r="M21" s="7"/>
      <c r="N21" s="7"/>
      <c r="O21" s="7"/>
    </row>
    <row r="22" spans="1:15" x14ac:dyDescent="0.2">
      <c r="A22" t="s">
        <v>451</v>
      </c>
      <c r="B22" s="7">
        <v>6</v>
      </c>
      <c r="C22" s="7">
        <v>1</v>
      </c>
      <c r="D22" s="7">
        <v>128</v>
      </c>
      <c r="E22" s="7">
        <v>9</v>
      </c>
      <c r="F22" s="7"/>
      <c r="G22" s="7">
        <v>1</v>
      </c>
      <c r="I22" t="s">
        <v>451</v>
      </c>
      <c r="J22" s="7">
        <v>1</v>
      </c>
      <c r="K22" s="7">
        <v>1</v>
      </c>
      <c r="L22" s="7">
        <v>5</v>
      </c>
      <c r="M22" s="7">
        <v>7</v>
      </c>
      <c r="N22" s="7"/>
      <c r="O22" s="7">
        <v>1</v>
      </c>
    </row>
    <row r="23" spans="1:15" x14ac:dyDescent="0.2">
      <c r="A23" t="s">
        <v>453</v>
      </c>
      <c r="B23" s="7">
        <v>70</v>
      </c>
      <c r="C23" s="7">
        <v>4</v>
      </c>
      <c r="D23" s="7">
        <v>195</v>
      </c>
      <c r="E23" s="7">
        <v>14</v>
      </c>
      <c r="F23" s="7"/>
      <c r="G23" s="7">
        <v>2</v>
      </c>
      <c r="I23" t="s">
        <v>453</v>
      </c>
      <c r="J23" s="7">
        <v>9</v>
      </c>
      <c r="K23" s="7">
        <v>4</v>
      </c>
      <c r="L23" s="7">
        <v>12</v>
      </c>
      <c r="M23" s="7">
        <v>8</v>
      </c>
      <c r="N23" s="7"/>
      <c r="O23" s="7">
        <v>2</v>
      </c>
    </row>
    <row r="24" spans="1:15" x14ac:dyDescent="0.2">
      <c r="A24" t="s">
        <v>455</v>
      </c>
      <c r="B24" s="7">
        <v>7</v>
      </c>
      <c r="C24" s="7">
        <v>2</v>
      </c>
      <c r="D24" s="7">
        <v>28</v>
      </c>
      <c r="E24" s="7">
        <v>4</v>
      </c>
      <c r="F24" s="7"/>
      <c r="G24" s="7"/>
      <c r="I24" t="s">
        <v>455</v>
      </c>
      <c r="J24" s="7">
        <v>2</v>
      </c>
      <c r="K24" s="7">
        <v>2</v>
      </c>
      <c r="L24" s="7">
        <v>2</v>
      </c>
      <c r="M24" s="7">
        <v>3</v>
      </c>
      <c r="N24" s="7"/>
      <c r="O24" s="7"/>
    </row>
    <row r="25" spans="1:15" x14ac:dyDescent="0.2">
      <c r="A25" t="s">
        <v>457</v>
      </c>
      <c r="B25" s="7">
        <v>21</v>
      </c>
      <c r="C25" s="7"/>
      <c r="D25" s="7">
        <v>282</v>
      </c>
      <c r="E25" s="7">
        <v>12</v>
      </c>
      <c r="F25" s="7"/>
      <c r="G25" s="7">
        <v>9</v>
      </c>
      <c r="I25" t="s">
        <v>457</v>
      </c>
      <c r="J25" s="7">
        <v>2</v>
      </c>
      <c r="K25" s="7"/>
      <c r="L25" s="7">
        <v>12</v>
      </c>
      <c r="M25" s="7">
        <v>9</v>
      </c>
      <c r="N25" s="7"/>
      <c r="O25" s="7">
        <v>6</v>
      </c>
    </row>
    <row r="26" spans="1:15" x14ac:dyDescent="0.2">
      <c r="A26" t="s">
        <v>459</v>
      </c>
      <c r="B26" s="7">
        <v>47</v>
      </c>
      <c r="C26" s="7">
        <v>2</v>
      </c>
      <c r="D26" s="7">
        <v>134</v>
      </c>
      <c r="E26" s="7">
        <v>7</v>
      </c>
      <c r="F26" s="7">
        <v>2</v>
      </c>
      <c r="G26" s="7"/>
      <c r="I26" t="s">
        <v>459</v>
      </c>
      <c r="J26" s="7">
        <v>4</v>
      </c>
      <c r="K26" s="7">
        <v>2</v>
      </c>
      <c r="L26" s="7">
        <v>5</v>
      </c>
      <c r="M26" s="7">
        <v>5</v>
      </c>
      <c r="N26" s="7">
        <v>1</v>
      </c>
      <c r="O26" s="7"/>
    </row>
    <row r="27" spans="1:15" x14ac:dyDescent="0.2">
      <c r="A27" t="s">
        <v>461</v>
      </c>
      <c r="B27" s="7">
        <v>44</v>
      </c>
      <c r="C27" s="7">
        <v>4</v>
      </c>
      <c r="D27" s="7">
        <v>34</v>
      </c>
      <c r="E27" s="7">
        <v>4</v>
      </c>
      <c r="F27" s="7"/>
      <c r="G27" s="7"/>
      <c r="I27" t="s">
        <v>461</v>
      </c>
      <c r="J27" s="7">
        <v>2</v>
      </c>
      <c r="K27" s="7">
        <v>3</v>
      </c>
      <c r="L27" s="7">
        <v>4</v>
      </c>
      <c r="M27" s="7">
        <v>4</v>
      </c>
      <c r="N27" s="7"/>
      <c r="O27" s="7"/>
    </row>
    <row r="28" spans="1:15" x14ac:dyDescent="0.2">
      <c r="A28" t="s">
        <v>463</v>
      </c>
      <c r="B28" s="7">
        <v>14</v>
      </c>
      <c r="C28" s="7">
        <v>4</v>
      </c>
      <c r="D28" s="7"/>
      <c r="E28" s="7"/>
      <c r="F28" s="7"/>
      <c r="G28" s="7"/>
      <c r="I28" t="s">
        <v>463</v>
      </c>
      <c r="J28" s="7">
        <v>2</v>
      </c>
      <c r="K28" s="7">
        <v>1</v>
      </c>
      <c r="L28" s="7"/>
      <c r="M28" s="7"/>
      <c r="N28" s="7"/>
      <c r="O28" s="7"/>
    </row>
    <row r="29" spans="1:15" x14ac:dyDescent="0.2">
      <c r="A29" t="s">
        <v>465</v>
      </c>
      <c r="B29" s="7"/>
      <c r="C29" s="7"/>
      <c r="D29" s="7"/>
      <c r="E29" s="7"/>
      <c r="F29" s="7"/>
      <c r="G29" s="7"/>
      <c r="I29" t="s">
        <v>465</v>
      </c>
      <c r="J29" s="7"/>
      <c r="K29" s="7"/>
      <c r="L29" s="7"/>
      <c r="M29" s="7"/>
      <c r="N29" s="7"/>
      <c r="O29" s="7"/>
    </row>
    <row r="30" spans="1:15" x14ac:dyDescent="0.2">
      <c r="A30" t="s">
        <v>467</v>
      </c>
      <c r="B30" s="7">
        <v>5</v>
      </c>
      <c r="C30" s="7">
        <v>1</v>
      </c>
      <c r="D30" s="7"/>
      <c r="E30" s="7"/>
      <c r="F30" s="7">
        <v>1</v>
      </c>
      <c r="G30" s="7"/>
      <c r="I30" t="s">
        <v>467</v>
      </c>
      <c r="J30" s="7">
        <v>1</v>
      </c>
      <c r="K30" s="7">
        <v>1</v>
      </c>
      <c r="L30" s="7"/>
      <c r="M30" s="7"/>
      <c r="N30" s="7">
        <v>1</v>
      </c>
      <c r="O30" s="7"/>
    </row>
    <row r="31" spans="1:15" x14ac:dyDescent="0.2">
      <c r="A31" t="s">
        <v>469</v>
      </c>
      <c r="B31" s="7">
        <v>11</v>
      </c>
      <c r="C31" s="7">
        <v>3</v>
      </c>
      <c r="D31" s="7">
        <v>30</v>
      </c>
      <c r="E31" s="7">
        <v>1</v>
      </c>
      <c r="F31" s="7"/>
      <c r="G31" s="7"/>
      <c r="I31" t="s">
        <v>469</v>
      </c>
      <c r="J31" s="7">
        <v>1</v>
      </c>
      <c r="K31" s="7">
        <v>1</v>
      </c>
      <c r="L31" s="7">
        <v>2</v>
      </c>
      <c r="M31" s="7">
        <v>1</v>
      </c>
      <c r="N31" s="7"/>
      <c r="O31" s="7"/>
    </row>
    <row r="32" spans="1:15" x14ac:dyDescent="0.2">
      <c r="A32" t="s">
        <v>471</v>
      </c>
      <c r="B32" s="7"/>
      <c r="C32" s="7"/>
      <c r="D32" s="7">
        <v>91</v>
      </c>
      <c r="E32" s="7">
        <v>4</v>
      </c>
      <c r="F32" s="7"/>
      <c r="G32" s="7"/>
      <c r="I32" t="s">
        <v>471</v>
      </c>
      <c r="J32" s="7"/>
      <c r="K32" s="7"/>
      <c r="L32" s="7">
        <v>3</v>
      </c>
      <c r="M32" s="7">
        <v>2</v>
      </c>
      <c r="N32" s="7"/>
      <c r="O32" s="7"/>
    </row>
    <row r="33" spans="1:15" x14ac:dyDescent="0.2">
      <c r="A33" t="s">
        <v>473</v>
      </c>
      <c r="B33" s="7"/>
      <c r="C33" s="7"/>
      <c r="D33" s="7">
        <v>56</v>
      </c>
      <c r="E33" s="7">
        <v>3</v>
      </c>
      <c r="F33" s="7"/>
      <c r="G33" s="7">
        <v>1</v>
      </c>
      <c r="I33" t="s">
        <v>473</v>
      </c>
      <c r="J33" s="7"/>
      <c r="K33" s="7"/>
      <c r="L33" s="7">
        <v>2</v>
      </c>
      <c r="M33" s="7">
        <v>2</v>
      </c>
      <c r="N33" s="7"/>
      <c r="O33" s="7">
        <v>1</v>
      </c>
    </row>
    <row r="34" spans="1:15" x14ac:dyDescent="0.2">
      <c r="A34" t="s">
        <v>475</v>
      </c>
      <c r="B34" s="7"/>
      <c r="C34" s="7"/>
      <c r="D34" s="7"/>
      <c r="E34" s="7"/>
      <c r="F34" s="7"/>
      <c r="G34" s="7"/>
      <c r="I34" t="s">
        <v>475</v>
      </c>
      <c r="J34" s="7"/>
      <c r="K34" s="7"/>
      <c r="L34" s="7"/>
      <c r="M34" s="7"/>
      <c r="N34" s="7"/>
      <c r="O34" s="7"/>
    </row>
    <row r="35" spans="1:15" x14ac:dyDescent="0.2">
      <c r="A35" t="s">
        <v>479</v>
      </c>
      <c r="B35" s="7">
        <v>2</v>
      </c>
      <c r="C35" s="7">
        <v>2</v>
      </c>
      <c r="D35" s="7"/>
      <c r="E35" s="7"/>
      <c r="F35" s="7"/>
      <c r="G35" s="7"/>
      <c r="I35" t="s">
        <v>479</v>
      </c>
      <c r="J35" s="7">
        <v>1</v>
      </c>
      <c r="K35" s="7">
        <v>1</v>
      </c>
      <c r="L35" s="7"/>
      <c r="M35" s="7"/>
      <c r="N35" s="7"/>
      <c r="O35" s="7"/>
    </row>
    <row r="36" spans="1:15" x14ac:dyDescent="0.2">
      <c r="A36" t="s">
        <v>481</v>
      </c>
      <c r="B36" s="7">
        <v>20</v>
      </c>
      <c r="C36" s="7">
        <v>2</v>
      </c>
      <c r="D36" s="7">
        <v>145</v>
      </c>
      <c r="E36" s="7">
        <v>8</v>
      </c>
      <c r="F36" s="7"/>
      <c r="G36" s="7">
        <v>2</v>
      </c>
      <c r="I36" t="s">
        <v>481</v>
      </c>
      <c r="J36" s="7">
        <v>2</v>
      </c>
      <c r="K36" s="7">
        <v>2</v>
      </c>
      <c r="L36" s="7">
        <v>6</v>
      </c>
      <c r="M36" s="7">
        <v>5</v>
      </c>
      <c r="N36" s="7"/>
      <c r="O36" s="7">
        <v>2</v>
      </c>
    </row>
    <row r="37" spans="1:15" x14ac:dyDescent="0.2">
      <c r="A37" t="s">
        <v>417</v>
      </c>
      <c r="B37" s="7">
        <v>45</v>
      </c>
      <c r="C37" s="7">
        <v>5</v>
      </c>
      <c r="D37" s="7">
        <v>49</v>
      </c>
      <c r="E37" s="7">
        <v>4</v>
      </c>
      <c r="F37" s="7"/>
      <c r="G37" s="7">
        <v>1</v>
      </c>
      <c r="I37" t="s">
        <v>417</v>
      </c>
      <c r="J37" s="7">
        <v>6</v>
      </c>
      <c r="K37" s="7">
        <v>4</v>
      </c>
      <c r="L37" s="7">
        <v>5</v>
      </c>
      <c r="M37" s="7">
        <v>4</v>
      </c>
      <c r="N37" s="7"/>
      <c r="O37" s="7">
        <v>1</v>
      </c>
    </row>
    <row r="38" spans="1:15" x14ac:dyDescent="0.2">
      <c r="A38" t="s">
        <v>402</v>
      </c>
      <c r="B38" s="7">
        <v>20</v>
      </c>
      <c r="C38" s="7">
        <v>5</v>
      </c>
      <c r="D38" s="7">
        <v>41</v>
      </c>
      <c r="E38" s="7">
        <v>7</v>
      </c>
      <c r="F38" s="7">
        <v>23</v>
      </c>
      <c r="G38" s="7">
        <v>3</v>
      </c>
      <c r="I38" t="s">
        <v>402</v>
      </c>
      <c r="J38" s="7">
        <v>4</v>
      </c>
      <c r="K38" s="7">
        <v>2</v>
      </c>
      <c r="L38" s="7">
        <v>4</v>
      </c>
      <c r="M38" s="7">
        <v>4</v>
      </c>
      <c r="N38" s="7">
        <v>2</v>
      </c>
      <c r="O38" s="7">
        <v>3</v>
      </c>
    </row>
    <row r="39" spans="1:15" x14ac:dyDescent="0.2">
      <c r="A39" t="s">
        <v>410</v>
      </c>
      <c r="B39" s="7">
        <v>18</v>
      </c>
      <c r="C39" s="7">
        <v>4</v>
      </c>
      <c r="D39" s="7">
        <v>21</v>
      </c>
      <c r="E39" s="7">
        <v>4</v>
      </c>
      <c r="F39" s="7">
        <v>1</v>
      </c>
      <c r="G39" s="7">
        <v>3</v>
      </c>
      <c r="I39" t="s">
        <v>410</v>
      </c>
      <c r="J39" s="7">
        <v>3</v>
      </c>
      <c r="K39" s="7">
        <v>2</v>
      </c>
      <c r="L39" s="7">
        <v>2</v>
      </c>
      <c r="M39" s="7">
        <v>3</v>
      </c>
      <c r="N39" s="7">
        <v>1</v>
      </c>
      <c r="O39" s="7">
        <v>1</v>
      </c>
    </row>
    <row r="40" spans="1:15" x14ac:dyDescent="0.2">
      <c r="A40" t="s">
        <v>414</v>
      </c>
      <c r="B40" s="7">
        <v>18</v>
      </c>
      <c r="C40" s="7">
        <v>3</v>
      </c>
      <c r="D40" s="7">
        <v>218</v>
      </c>
      <c r="E40" s="7">
        <v>26</v>
      </c>
      <c r="F40" s="7"/>
      <c r="G40" s="7"/>
      <c r="I40" t="s">
        <v>414</v>
      </c>
      <c r="J40" s="7">
        <v>2</v>
      </c>
      <c r="K40" s="7">
        <v>1</v>
      </c>
      <c r="L40" s="7">
        <v>7</v>
      </c>
      <c r="M40" s="7">
        <v>8</v>
      </c>
      <c r="N40" s="7"/>
      <c r="O40" s="7"/>
    </row>
    <row r="41" spans="1:15" x14ac:dyDescent="0.2">
      <c r="A41" t="s">
        <v>419</v>
      </c>
      <c r="B41" s="7">
        <v>69</v>
      </c>
      <c r="C41" s="7">
        <v>2</v>
      </c>
      <c r="D41" s="7">
        <v>129</v>
      </c>
      <c r="E41" s="7">
        <v>9</v>
      </c>
      <c r="F41" s="7"/>
      <c r="G41" s="7"/>
      <c r="I41" t="s">
        <v>419</v>
      </c>
      <c r="J41" s="7">
        <v>3</v>
      </c>
      <c r="K41" s="7">
        <v>1</v>
      </c>
      <c r="L41" s="7">
        <v>3</v>
      </c>
      <c r="M41" s="7">
        <v>3</v>
      </c>
      <c r="N41" s="7"/>
      <c r="O41" s="7"/>
    </row>
    <row r="42" spans="1:15" x14ac:dyDescent="0.2">
      <c r="A42" t="s">
        <v>408</v>
      </c>
      <c r="B42" s="7">
        <v>91</v>
      </c>
      <c r="C42" s="7">
        <v>4</v>
      </c>
      <c r="D42" s="7">
        <v>146</v>
      </c>
      <c r="E42" s="7">
        <v>12</v>
      </c>
      <c r="F42" s="7"/>
      <c r="G42" s="7"/>
      <c r="I42" t="s">
        <v>408</v>
      </c>
      <c r="J42" s="7">
        <v>6</v>
      </c>
      <c r="K42" s="7">
        <v>4</v>
      </c>
      <c r="L42" s="7">
        <v>10</v>
      </c>
      <c r="M42" s="7">
        <v>6</v>
      </c>
      <c r="N42" s="7"/>
      <c r="O42" s="7"/>
    </row>
    <row r="43" spans="1:15" x14ac:dyDescent="0.2">
      <c r="A43" t="s">
        <v>477</v>
      </c>
      <c r="B43" s="7">
        <v>16</v>
      </c>
      <c r="C43" s="7">
        <v>1</v>
      </c>
      <c r="D43" s="7"/>
      <c r="E43" s="7"/>
      <c r="F43" s="7"/>
      <c r="G43" s="7"/>
      <c r="I43" t="s">
        <v>477</v>
      </c>
      <c r="J43" s="7">
        <v>3</v>
      </c>
      <c r="K43" s="7">
        <v>1</v>
      </c>
      <c r="L43" s="7"/>
      <c r="M43" s="7"/>
      <c r="N43" s="7"/>
      <c r="O43" s="7"/>
    </row>
    <row r="44" spans="1:15" x14ac:dyDescent="0.2">
      <c r="A44" t="s">
        <v>397</v>
      </c>
      <c r="B44" s="7">
        <v>10</v>
      </c>
      <c r="C44" s="7">
        <v>2</v>
      </c>
      <c r="D44" s="7">
        <v>74</v>
      </c>
      <c r="E44" s="7">
        <v>11</v>
      </c>
      <c r="F44" s="7"/>
      <c r="G44" s="7">
        <v>6</v>
      </c>
      <c r="I44" t="s">
        <v>397</v>
      </c>
      <c r="J44" s="7">
        <v>4</v>
      </c>
      <c r="K44" s="7">
        <v>1</v>
      </c>
      <c r="L44" s="7">
        <v>2</v>
      </c>
      <c r="M44" s="7">
        <v>3</v>
      </c>
      <c r="N44" s="7"/>
      <c r="O44" s="7">
        <v>3</v>
      </c>
    </row>
    <row r="45" spans="1:15" x14ac:dyDescent="0.2">
      <c r="A45" t="s">
        <v>541</v>
      </c>
      <c r="B45" s="7">
        <v>1118</v>
      </c>
      <c r="C45" s="7">
        <v>99</v>
      </c>
      <c r="D45" s="7">
        <v>3460</v>
      </c>
      <c r="E45" s="7">
        <v>223</v>
      </c>
      <c r="F45" s="7">
        <v>60</v>
      </c>
      <c r="G45" s="7">
        <v>65</v>
      </c>
      <c r="I45" t="s">
        <v>541</v>
      </c>
      <c r="J45" s="7">
        <v>115</v>
      </c>
      <c r="K45" s="7">
        <v>65</v>
      </c>
      <c r="L45" s="7">
        <v>146</v>
      </c>
      <c r="M45" s="7">
        <v>123</v>
      </c>
      <c r="N45" s="7">
        <v>10</v>
      </c>
      <c r="O45" s="7">
        <v>43</v>
      </c>
    </row>
  </sheetData>
  <conditionalFormatting sqref="A7:A44">
    <cfRule type="containsBlanks" dxfId="62" priority="3">
      <formula>LEN(TRIM(A7))=0</formula>
    </cfRule>
  </conditionalFormatting>
  <conditionalFormatting sqref="I7:I44">
    <cfRule type="containsBlanks" dxfId="61" priority="2">
      <formula>LEN(TRIM(I7))=0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C752-4F31-483F-B45E-FE94C8AE1F4A}">
  <sheetPr codeName="Ark12">
    <tabColor rgb="FF92D050"/>
  </sheetPr>
  <dimension ref="B2:R87"/>
  <sheetViews>
    <sheetView showGridLines="0" workbookViewId="0">
      <selection activeCell="B3" sqref="B3"/>
    </sheetView>
  </sheetViews>
  <sheetFormatPr baseColWidth="10" defaultRowHeight="12.75" x14ac:dyDescent="0.2"/>
  <cols>
    <col min="1" max="1" width="21.28515625" style="105" customWidth="1"/>
    <col min="2" max="2" width="14.5703125" style="107" customWidth="1"/>
    <col min="3" max="5" width="8" style="104" customWidth="1"/>
    <col min="6" max="6" width="9.5703125" style="104" customWidth="1"/>
    <col min="7" max="8" width="6.7109375" style="104" customWidth="1"/>
    <col min="9" max="10" width="6" style="104" customWidth="1"/>
    <col min="11" max="11" width="7.28515625" style="104" customWidth="1"/>
    <col min="12" max="15" width="7.7109375" style="104" customWidth="1"/>
    <col min="16" max="16" width="5.85546875" style="104" customWidth="1"/>
    <col min="17" max="17" width="7.7109375" style="104" customWidth="1"/>
    <col min="18" max="16384" width="11.42578125" style="105"/>
  </cols>
  <sheetData>
    <row r="2" spans="2:18" ht="26.25" customHeight="1" x14ac:dyDescent="0.2">
      <c r="B2" s="92" t="str">
        <f>IF(P_beite!C3="All"," ",IF(P_beite!C3="(Flere elementer)"," ",P_beite!J2))</f>
        <v>Antall dyr på beite 12/16 uker og utmarksbeite i 2022</v>
      </c>
      <c r="C2" s="72"/>
      <c r="D2" s="72"/>
      <c r="E2" s="72"/>
      <c r="F2" s="72"/>
      <c r="G2" s="72"/>
      <c r="H2" s="72"/>
      <c r="I2" s="72"/>
      <c r="J2" s="111" t="str">
        <f>IF(P_beite!C3="All",P_beite!J3,IF(P_beite!C3="(Flere elementer)",P_beite!J3," "))</f>
        <v xml:space="preserve"> </v>
      </c>
      <c r="K2" s="72"/>
      <c r="L2" s="72"/>
      <c r="M2" s="72"/>
      <c r="N2" s="72"/>
      <c r="O2" s="72"/>
      <c r="P2" s="72"/>
      <c r="Q2" s="72"/>
    </row>
    <row r="3" spans="2:18" x14ac:dyDescent="0.2">
      <c r="B3" s="197" t="s">
        <v>593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2:18" ht="22.5" customHeight="1" x14ac:dyDescent="0.2">
      <c r="B4" s="112" t="str">
        <f>IF(P_beite!B6=0," ",IF(P_beite!$C$3="All"," ",IF(P_beite!$C$3="(Flere elementer)"," ",P_beite!B6)))</f>
        <v xml:space="preserve"> </v>
      </c>
      <c r="C4" s="252" t="str">
        <f>IF(P_beite!C6=0," ",IF(P_beite!$C$3="All"," ",IF(P_beite!$C$3="(Flere elementer)"," ",P_beite!C6)))</f>
        <v>beite 12/16 uker</v>
      </c>
      <c r="D4" s="251"/>
      <c r="E4" s="251"/>
      <c r="F4" s="251"/>
      <c r="G4" s="251"/>
      <c r="H4" s="251"/>
      <c r="I4" s="251"/>
      <c r="J4" s="251"/>
      <c r="K4" s="253"/>
      <c r="L4" s="251" t="str">
        <f>IF(P_beite!L6=0," ",IF(P_beite!$C$3="All"," ",IF(P_beite!$C$3="(Flere elementer)"," ",P_beite!L6)))</f>
        <v>utmarksbeite</v>
      </c>
      <c r="M4" s="251"/>
      <c r="N4" s="251"/>
      <c r="O4" s="251"/>
      <c r="P4" s="251"/>
      <c r="Q4" s="251"/>
    </row>
    <row r="5" spans="2:18" s="109" customFormat="1" ht="27.75" customHeight="1" x14ac:dyDescent="0.2">
      <c r="B5" s="113" t="s">
        <v>392</v>
      </c>
      <c r="C5" s="95" t="str">
        <f>IF(P_beite!C7=0," ",IF(P_beite!$C$3="All"," ",IF(P_beite!$C$3="(Flere elementer)"," ",P_beite!C7)))</f>
        <v>kyr</v>
      </c>
      <c r="D5" s="95" t="str">
        <f>IF(P_beite!D7=0," ",IF(P_beite!$C$3="All"," ",IF(P_beite!$C$3="(Flere elementer)"," ",P_beite!D7)))</f>
        <v>øvrig storfe</v>
      </c>
      <c r="E5" s="95" t="str">
        <f>IF(P_beite!E7=0," ",IF(P_beite!$C$3="All"," ",IF(P_beite!$C$3="(Flere elementer)"," ",P_beite!E7)))</f>
        <v>sauer</v>
      </c>
      <c r="F5" s="95" t="str">
        <f>IF(P_beite!F7=0," ",IF(P_beite!$C$3="All"," ",IF(P_beite!$C$3="(Flere elementer)"," ",P_beite!F7)))</f>
        <v>lam</v>
      </c>
      <c r="G5" s="95" t="str">
        <f>IF(P_beite!G7=0," ",IF(P_beite!$C$3="All"," ",IF(P_beite!$C$3="(Flere elementer)"," ",P_beite!G7)))</f>
        <v>geiter og kje</v>
      </c>
      <c r="H5" s="95" t="str">
        <f>IF(P_beite!H7=0," ",IF(P_beite!$C$3="All"," ",IF(P_beite!$C$3="(Flere elementer)"," ",P_beite!H7)))</f>
        <v>hester</v>
      </c>
      <c r="I5" s="95" t="str">
        <f>IF(P_beite!I7=0," ",IF(P_beite!$C$3="All"," ",IF(P_beite!$C$3="(Flere elementer)"," ",P_beite!I7)))</f>
        <v>alpakka</v>
      </c>
      <c r="J5" s="95" t="str">
        <f>IF(P_beite!J7=0," ",IF(P_beite!$C$3="All"," ",IF(P_beite!$C$3="(Flere elementer)"," ",P_beite!J7)))</f>
        <v>hjort</v>
      </c>
      <c r="K5" s="95" t="str">
        <f>IF(P_beite!K7=0," ",IF(P_beite!$C$3="All"," ",IF(P_beite!$C$3="(Flere elementer)"," ",P_beite!K7)))</f>
        <v>lama</v>
      </c>
      <c r="L5" s="95" t="str">
        <f>IF(P_beite!L7=0," ",IF(P_beite!$C$3="All"," ",IF(P_beite!$C$3="(Flere elementer)"," ",P_beite!L7)))</f>
        <v>kyr</v>
      </c>
      <c r="M5" s="95" t="str">
        <f>IF(P_beite!M7=0," ",IF(P_beite!$C$3="All"," ",IF(P_beite!$C$3="(Flere elementer)"," ",P_beite!M7)))</f>
        <v>øvrig storfe</v>
      </c>
      <c r="N5" s="95" t="str">
        <f>IF(P_beite!N7=0," ",IF(P_beite!$C$3="All"," ",IF(P_beite!$C$3="(Flere elementer)"," ",P_beite!N7)))</f>
        <v>sauer</v>
      </c>
      <c r="O5" s="95" t="str">
        <f>IF(P_beite!O7=0," ",IF(P_beite!$C$3="All"," ",IF(P_beite!$C$3="(Flere elementer)"," ",P_beite!O7)))</f>
        <v>lam</v>
      </c>
      <c r="P5" s="95" t="str">
        <f>IF(P_beite!P7=0," ",IF(P_beite!$C$3="All"," ",IF(P_beite!$C$3="(Flere elementer)"," ",P_beite!P7)))</f>
        <v>geiter og kje</v>
      </c>
      <c r="Q5" s="95" t="str">
        <f>IF(P_beite!Q7=0," ",IF(P_beite!$C$3="All"," ",IF(P_beite!$C$3="(Flere elementer)"," ",P_beite!Q7)))</f>
        <v>hester</v>
      </c>
      <c r="R5" s="109" t="str">
        <f>IF(P_beite!R7=0," ",IF(P_beite!$C$3="All"," ",IF(P_beite!$C$3="(Flere elementer)"," ",P_beite!R7)))</f>
        <v xml:space="preserve"> </v>
      </c>
    </row>
    <row r="6" spans="2:18" x14ac:dyDescent="0.2">
      <c r="B6" s="69" t="str">
        <f>IF(P_beite!B8=0," ",IF(P_beite!$C$3="All"," ",IF(P_beite!$C$3="(Flere elementer)"," ",P_beite!B8)))</f>
        <v>5001 Trondheim</v>
      </c>
      <c r="C6" s="70">
        <f>IF(P_beite!C8=0," ",IF(P_beite!$C$3="All"," ",IF(P_beite!$C$3="(Flere elementer)"," ",P_beite!C8)))</f>
        <v>750</v>
      </c>
      <c r="D6" s="70">
        <f>IF(P_beite!D8=0," ",IF(P_beite!$C$3="All"," ",IF(P_beite!$C$3="(Flere elementer)"," ",P_beite!D8)))</f>
        <v>851</v>
      </c>
      <c r="E6" s="70">
        <f>IF(P_beite!E8=0," ",IF(P_beite!$C$3="All"," ",IF(P_beite!$C$3="(Flere elementer)"," ",P_beite!E8)))</f>
        <v>872</v>
      </c>
      <c r="F6" s="70">
        <f>IF(P_beite!F8=0," ",IF(P_beite!$C$3="All"," ",IF(P_beite!$C$3="(Flere elementer)"," ",P_beite!F8)))</f>
        <v>1303</v>
      </c>
      <c r="G6" s="70">
        <f>IF(P_beite!G8=0," ",IF(P_beite!$C$3="All"," ",IF(P_beite!$C$3="(Flere elementer)"," ",P_beite!G8)))</f>
        <v>366</v>
      </c>
      <c r="H6" s="70">
        <f>IF(P_beite!H8=0," ",IF(P_beite!$C$3="All"," ",IF(P_beite!$C$3="(Flere elementer)"," ",P_beite!H8)))</f>
        <v>262</v>
      </c>
      <c r="I6" s="70" t="str">
        <f>IF(P_beite!I8=0," ",IF(P_beite!$C$3="All"," ",IF(P_beite!$C$3="(Flere elementer)"," ",P_beite!I8)))</f>
        <v xml:space="preserve"> </v>
      </c>
      <c r="J6" s="70" t="str">
        <f>IF(P_beite!J8=0," ",IF(P_beite!$C$3="All"," ",IF(P_beite!$C$3="(Flere elementer)"," ",P_beite!J8)))</f>
        <v xml:space="preserve"> </v>
      </c>
      <c r="K6" s="70" t="str">
        <f>IF(P_beite!K8=0," ",IF(P_beite!$C$3="All"," ",IF(P_beite!$C$3="(Flere elementer)"," ",P_beite!K8)))</f>
        <v xml:space="preserve"> </v>
      </c>
      <c r="L6" s="70">
        <f>IF(P_beite!L8=0," ",IF(P_beite!$C$3="All"," ",IF(P_beite!$C$3="(Flere elementer)"," ",P_beite!L8)))</f>
        <v>85</v>
      </c>
      <c r="M6" s="70">
        <f>IF(P_beite!M8=0," ",IF(P_beite!$C$3="All"," ",IF(P_beite!$C$3="(Flere elementer)"," ",P_beite!M8)))</f>
        <v>177</v>
      </c>
      <c r="N6" s="70">
        <f>IF(P_beite!N8=0," ",IF(P_beite!$C$3="All"," ",IF(P_beite!$C$3="(Flere elementer)"," ",P_beite!N8)))</f>
        <v>1725</v>
      </c>
      <c r="O6" s="70">
        <f>IF(P_beite!O8=0," ",IF(P_beite!$C$3="All"," ",IF(P_beite!$C$3="(Flere elementer)"," ",P_beite!O8)))</f>
        <v>2370</v>
      </c>
      <c r="P6" s="70">
        <f>IF(P_beite!P8=0," ",IF(P_beite!$C$3="All"," ",IF(P_beite!$C$3="(Flere elementer)"," ",P_beite!P8)))</f>
        <v>143</v>
      </c>
      <c r="Q6" s="70">
        <f>IF(P_beite!Q8=0," ",IF(P_beite!$C$3="All"," ",IF(P_beite!$C$3="(Flere elementer)"," ",P_beite!Q8)))</f>
        <v>124</v>
      </c>
    </row>
    <row r="7" spans="2:18" x14ac:dyDescent="0.2">
      <c r="B7" s="69" t="str">
        <f>IF(P_beite!B9=0," ",IF(P_beite!$C$3="All"," ",IF(P_beite!$C$3="(Flere elementer)"," ",P_beite!B9)))</f>
        <v>5006 Steinkjer</v>
      </c>
      <c r="C7" s="70">
        <f>IF(P_beite!C9=0," ",IF(P_beite!$C$3="All"," ",IF(P_beite!$C$3="(Flere elementer)"," ",P_beite!C9)))</f>
        <v>6086</v>
      </c>
      <c r="D7" s="70">
        <f>IF(P_beite!D9=0," ",IF(P_beite!$C$3="All"," ",IF(P_beite!$C$3="(Flere elementer)"," ",P_beite!D9)))</f>
        <v>6423</v>
      </c>
      <c r="E7" s="70">
        <f>IF(P_beite!E9=0," ",IF(P_beite!$C$3="All"," ",IF(P_beite!$C$3="(Flere elementer)"," ",P_beite!E9)))</f>
        <v>4468</v>
      </c>
      <c r="F7" s="70">
        <f>IF(P_beite!F9=0," ",IF(P_beite!$C$3="All"," ",IF(P_beite!$C$3="(Flere elementer)"," ",P_beite!F9)))</f>
        <v>6947</v>
      </c>
      <c r="G7" s="70">
        <f>IF(P_beite!G9=0," ",IF(P_beite!$C$3="All"," ",IF(P_beite!$C$3="(Flere elementer)"," ",P_beite!G9)))</f>
        <v>204</v>
      </c>
      <c r="H7" s="70">
        <f>IF(P_beite!H9=0," ",IF(P_beite!$C$3="All"," ",IF(P_beite!$C$3="(Flere elementer)"," ",P_beite!H9)))</f>
        <v>128</v>
      </c>
      <c r="I7" s="70">
        <f>IF(P_beite!I9=0," ",IF(P_beite!$C$3="All"," ",IF(P_beite!$C$3="(Flere elementer)"," ",P_beite!I9)))</f>
        <v>10</v>
      </c>
      <c r="J7" s="70" t="str">
        <f>IF(P_beite!J9=0," ",IF(P_beite!$C$3="All"," ",IF(P_beite!$C$3="(Flere elementer)"," ",P_beite!J9)))</f>
        <v xml:space="preserve"> </v>
      </c>
      <c r="K7" s="70" t="str">
        <f>IF(P_beite!K9=0," ",IF(P_beite!$C$3="All"," ",IF(P_beite!$C$3="(Flere elementer)"," ",P_beite!K9)))</f>
        <v xml:space="preserve"> </v>
      </c>
      <c r="L7" s="70">
        <f>IF(P_beite!L9=0," ",IF(P_beite!$C$3="All"," ",IF(P_beite!$C$3="(Flere elementer)"," ",P_beite!L9)))</f>
        <v>2095</v>
      </c>
      <c r="M7" s="70">
        <f>IF(P_beite!M9=0," ",IF(P_beite!$C$3="All"," ",IF(P_beite!$C$3="(Flere elementer)"," ",P_beite!M9)))</f>
        <v>3488</v>
      </c>
      <c r="N7" s="70">
        <f>IF(P_beite!N9=0," ",IF(P_beite!$C$3="All"," ",IF(P_beite!$C$3="(Flere elementer)"," ",P_beite!N9)))</f>
        <v>9175</v>
      </c>
      <c r="O7" s="70">
        <f>IF(P_beite!O9=0," ",IF(P_beite!$C$3="All"," ",IF(P_beite!$C$3="(Flere elementer)"," ",P_beite!O9)))</f>
        <v>13846</v>
      </c>
      <c r="P7" s="70">
        <f>IF(P_beite!P9=0," ",IF(P_beite!$C$3="All"," ",IF(P_beite!$C$3="(Flere elementer)"," ",P_beite!P9)))</f>
        <v>242</v>
      </c>
      <c r="Q7" s="70">
        <f>IF(P_beite!Q9=0," ",IF(P_beite!$C$3="All"," ",IF(P_beite!$C$3="(Flere elementer)"," ",P_beite!Q9)))</f>
        <v>38</v>
      </c>
    </row>
    <row r="8" spans="2:18" x14ac:dyDescent="0.2">
      <c r="B8" s="69" t="str">
        <f>IF(P_beite!B10=0," ",IF(P_beite!$C$3="All"," ",IF(P_beite!$C$3="(Flere elementer)"," ",P_beite!B10)))</f>
        <v>5007 Namsos</v>
      </c>
      <c r="C8" s="70">
        <f>IF(P_beite!C10=0," ",IF(P_beite!$C$3="All"," ",IF(P_beite!$C$3="(Flere elementer)"," ",P_beite!C10)))</f>
        <v>3071</v>
      </c>
      <c r="D8" s="70">
        <f>IF(P_beite!D10=0," ",IF(P_beite!$C$3="All"," ",IF(P_beite!$C$3="(Flere elementer)"," ",P_beite!D10)))</f>
        <v>3148</v>
      </c>
      <c r="E8" s="70">
        <f>IF(P_beite!E10=0," ",IF(P_beite!$C$3="All"," ",IF(P_beite!$C$3="(Flere elementer)"," ",P_beite!E10)))</f>
        <v>1744</v>
      </c>
      <c r="F8" s="70">
        <f>IF(P_beite!F10=0," ",IF(P_beite!$C$3="All"," ",IF(P_beite!$C$3="(Flere elementer)"," ",P_beite!F10)))</f>
        <v>2702</v>
      </c>
      <c r="G8" s="70">
        <f>IF(P_beite!G10=0," ",IF(P_beite!$C$3="All"," ",IF(P_beite!$C$3="(Flere elementer)"," ",P_beite!G10)))</f>
        <v>9</v>
      </c>
      <c r="H8" s="70">
        <f>IF(P_beite!H10=0," ",IF(P_beite!$C$3="All"," ",IF(P_beite!$C$3="(Flere elementer)"," ",P_beite!H10)))</f>
        <v>37</v>
      </c>
      <c r="I8" s="70">
        <f>IF(P_beite!I10=0," ",IF(P_beite!$C$3="All"," ",IF(P_beite!$C$3="(Flere elementer)"," ",P_beite!I10)))</f>
        <v>9</v>
      </c>
      <c r="J8" s="70" t="str">
        <f>IF(P_beite!J10=0," ",IF(P_beite!$C$3="All"," ",IF(P_beite!$C$3="(Flere elementer)"," ",P_beite!J10)))</f>
        <v xml:space="preserve"> </v>
      </c>
      <c r="K8" s="70" t="str">
        <f>IF(P_beite!K10=0," ",IF(P_beite!$C$3="All"," ",IF(P_beite!$C$3="(Flere elementer)"," ",P_beite!K10)))</f>
        <v xml:space="preserve"> </v>
      </c>
      <c r="L8" s="70">
        <f>IF(P_beite!L10=0," ",IF(P_beite!$C$3="All"," ",IF(P_beite!$C$3="(Flere elementer)"," ",P_beite!L10)))</f>
        <v>430</v>
      </c>
      <c r="M8" s="70">
        <f>IF(P_beite!M10=0," ",IF(P_beite!$C$3="All"," ",IF(P_beite!$C$3="(Flere elementer)"," ",P_beite!M10)))</f>
        <v>1189</v>
      </c>
      <c r="N8" s="70">
        <f>IF(P_beite!N10=0," ",IF(P_beite!$C$3="All"," ",IF(P_beite!$C$3="(Flere elementer)"," ",P_beite!N10)))</f>
        <v>2904</v>
      </c>
      <c r="O8" s="70">
        <f>IF(P_beite!O10=0," ",IF(P_beite!$C$3="All"," ",IF(P_beite!$C$3="(Flere elementer)"," ",P_beite!O10)))</f>
        <v>4424</v>
      </c>
      <c r="P8" s="70">
        <f>IF(P_beite!P10=0," ",IF(P_beite!$C$3="All"," ",IF(P_beite!$C$3="(Flere elementer)"," ",P_beite!P10)))</f>
        <v>12</v>
      </c>
      <c r="Q8" s="70">
        <f>IF(P_beite!Q10=0," ",IF(P_beite!$C$3="All"," ",IF(P_beite!$C$3="(Flere elementer)"," ",P_beite!Q10)))</f>
        <v>17</v>
      </c>
    </row>
    <row r="9" spans="2:18" x14ac:dyDescent="0.2">
      <c r="B9" s="69" t="str">
        <f>IF(P_beite!B11=0," ",IF(P_beite!$C$3="All"," ",IF(P_beite!$C$3="(Flere elementer)"," ",P_beite!B11)))</f>
        <v>5014 Frøya</v>
      </c>
      <c r="C9" s="70">
        <f>IF(P_beite!C11=0," ",IF(P_beite!$C$3="All"," ",IF(P_beite!$C$3="(Flere elementer)"," ",P_beite!C11)))</f>
        <v>85</v>
      </c>
      <c r="D9" s="70">
        <f>IF(P_beite!D11=0," ",IF(P_beite!$C$3="All"," ",IF(P_beite!$C$3="(Flere elementer)"," ",P_beite!D11)))</f>
        <v>116</v>
      </c>
      <c r="E9" s="70">
        <f>IF(P_beite!E11=0," ",IF(P_beite!$C$3="All"," ",IF(P_beite!$C$3="(Flere elementer)"," ",P_beite!E11)))</f>
        <v>3489</v>
      </c>
      <c r="F9" s="70">
        <f>IF(P_beite!F11=0," ",IF(P_beite!$C$3="All"," ",IF(P_beite!$C$3="(Flere elementer)"," ",P_beite!F11)))</f>
        <v>3518</v>
      </c>
      <c r="G9" s="70">
        <f>IF(P_beite!G11=0," ",IF(P_beite!$C$3="All"," ",IF(P_beite!$C$3="(Flere elementer)"," ",P_beite!G11)))</f>
        <v>48</v>
      </c>
      <c r="H9" s="70">
        <f>IF(P_beite!H11=0," ",IF(P_beite!$C$3="All"," ",IF(P_beite!$C$3="(Flere elementer)"," ",P_beite!H11)))</f>
        <v>24</v>
      </c>
      <c r="I9" s="70">
        <f>IF(P_beite!I11=0," ",IF(P_beite!$C$3="All"," ",IF(P_beite!$C$3="(Flere elementer)"," ",P_beite!I11)))</f>
        <v>3</v>
      </c>
      <c r="J9" s="70" t="str">
        <f>IF(P_beite!J11=0," ",IF(P_beite!$C$3="All"," ",IF(P_beite!$C$3="(Flere elementer)"," ",P_beite!J11)))</f>
        <v xml:space="preserve"> </v>
      </c>
      <c r="K9" s="70" t="str">
        <f>IF(P_beite!K11=0," ",IF(P_beite!$C$3="All"," ",IF(P_beite!$C$3="(Flere elementer)"," ",P_beite!K11)))</f>
        <v xml:space="preserve"> </v>
      </c>
      <c r="L9" s="70">
        <f>IF(P_beite!L11=0," ",IF(P_beite!$C$3="All"," ",IF(P_beite!$C$3="(Flere elementer)"," ",P_beite!L11)))</f>
        <v>46</v>
      </c>
      <c r="M9" s="70">
        <f>IF(P_beite!M11=0," ",IF(P_beite!$C$3="All"," ",IF(P_beite!$C$3="(Flere elementer)"," ",P_beite!M11)))</f>
        <v>84</v>
      </c>
      <c r="N9" s="70">
        <f>IF(P_beite!N11=0," ",IF(P_beite!$C$3="All"," ",IF(P_beite!$C$3="(Flere elementer)"," ",P_beite!N11)))</f>
        <v>6918</v>
      </c>
      <c r="O9" s="70">
        <f>IF(P_beite!O11=0," ",IF(P_beite!$C$3="All"," ",IF(P_beite!$C$3="(Flere elementer)"," ",P_beite!O11)))</f>
        <v>7083</v>
      </c>
      <c r="P9" s="70">
        <f>IF(P_beite!P11=0," ",IF(P_beite!$C$3="All"," ",IF(P_beite!$C$3="(Flere elementer)"," ",P_beite!P11)))</f>
        <v>37</v>
      </c>
      <c r="Q9" s="70">
        <f>IF(P_beite!Q11=0," ",IF(P_beite!$C$3="All"," ",IF(P_beite!$C$3="(Flere elementer)"," ",P_beite!Q11)))</f>
        <v>5</v>
      </c>
    </row>
    <row r="10" spans="2:18" x14ac:dyDescent="0.2">
      <c r="B10" s="69" t="str">
        <f>IF(P_beite!B12=0," ",IF(P_beite!$C$3="All"," ",IF(P_beite!$C$3="(Flere elementer)"," ",P_beite!B12)))</f>
        <v>5020 Osen</v>
      </c>
      <c r="C10" s="70">
        <f>IF(P_beite!C12=0," ",IF(P_beite!$C$3="All"," ",IF(P_beite!$C$3="(Flere elementer)"," ",P_beite!C12)))</f>
        <v>450</v>
      </c>
      <c r="D10" s="70">
        <f>IF(P_beite!D12=0," ",IF(P_beite!$C$3="All"," ",IF(P_beite!$C$3="(Flere elementer)"," ",P_beite!D12)))</f>
        <v>409</v>
      </c>
      <c r="E10" s="70">
        <f>IF(P_beite!E12=0," ",IF(P_beite!$C$3="All"," ",IF(P_beite!$C$3="(Flere elementer)"," ",P_beite!E12)))</f>
        <v>693</v>
      </c>
      <c r="F10" s="70">
        <f>IF(P_beite!F12=0," ",IF(P_beite!$C$3="All"," ",IF(P_beite!$C$3="(Flere elementer)"," ",P_beite!F12)))</f>
        <v>710</v>
      </c>
      <c r="G10" s="70">
        <f>IF(P_beite!G12=0," ",IF(P_beite!$C$3="All"," ",IF(P_beite!$C$3="(Flere elementer)"," ",P_beite!G12)))</f>
        <v>13</v>
      </c>
      <c r="H10" s="70">
        <f>IF(P_beite!H12=0," ",IF(P_beite!$C$3="All"," ",IF(P_beite!$C$3="(Flere elementer)"," ",P_beite!H12)))</f>
        <v>2</v>
      </c>
      <c r="I10" s="70">
        <f>IF(P_beite!I12=0," ",IF(P_beite!$C$3="All"," ",IF(P_beite!$C$3="(Flere elementer)"," ",P_beite!I12)))</f>
        <v>8</v>
      </c>
      <c r="J10" s="70" t="str">
        <f>IF(P_beite!J12=0," ",IF(P_beite!$C$3="All"," ",IF(P_beite!$C$3="(Flere elementer)"," ",P_beite!J12)))</f>
        <v xml:space="preserve"> </v>
      </c>
      <c r="K10" s="70" t="str">
        <f>IF(P_beite!K12=0," ",IF(P_beite!$C$3="All"," ",IF(P_beite!$C$3="(Flere elementer)"," ",P_beite!K12)))</f>
        <v xml:space="preserve"> </v>
      </c>
      <c r="L10" s="70">
        <f>IF(P_beite!L12=0," ",IF(P_beite!$C$3="All"," ",IF(P_beite!$C$3="(Flere elementer)"," ",P_beite!L12)))</f>
        <v>55</v>
      </c>
      <c r="M10" s="70">
        <f>IF(P_beite!M12=0," ",IF(P_beite!$C$3="All"," ",IF(P_beite!$C$3="(Flere elementer)"," ",P_beite!M12)))</f>
        <v>308</v>
      </c>
      <c r="N10" s="70">
        <f>IF(P_beite!N12=0," ",IF(P_beite!$C$3="All"," ",IF(P_beite!$C$3="(Flere elementer)"," ",P_beite!N12)))</f>
        <v>1645</v>
      </c>
      <c r="O10" s="70">
        <f>IF(P_beite!O12=0," ",IF(P_beite!$C$3="All"," ",IF(P_beite!$C$3="(Flere elementer)"," ",P_beite!O12)))</f>
        <v>2267</v>
      </c>
      <c r="P10" s="70" t="str">
        <f>IF(P_beite!P12=0," ",IF(P_beite!$C$3="All"," ",IF(P_beite!$C$3="(Flere elementer)"," ",P_beite!P12)))</f>
        <v xml:space="preserve"> </v>
      </c>
      <c r="Q10" s="70">
        <f>IF(P_beite!Q12=0," ",IF(P_beite!$C$3="All"," ",IF(P_beite!$C$3="(Flere elementer)"," ",P_beite!Q12)))</f>
        <v>2</v>
      </c>
    </row>
    <row r="11" spans="2:18" x14ac:dyDescent="0.2">
      <c r="B11" s="69" t="str">
        <f>IF(P_beite!B13=0," ",IF(P_beite!$C$3="All"," ",IF(P_beite!$C$3="(Flere elementer)"," ",P_beite!B13)))</f>
        <v>5021 Oppdal</v>
      </c>
      <c r="C11" s="70">
        <f>IF(P_beite!C13=0," ",IF(P_beite!$C$3="All"," ",IF(P_beite!$C$3="(Flere elementer)"," ",P_beite!C13)))</f>
        <v>1789</v>
      </c>
      <c r="D11" s="70">
        <f>IF(P_beite!D13=0," ",IF(P_beite!$C$3="All"," ",IF(P_beite!$C$3="(Flere elementer)"," ",P_beite!D13)))</f>
        <v>2528</v>
      </c>
      <c r="E11" s="70">
        <f>IF(P_beite!E13=0," ",IF(P_beite!$C$3="All"," ",IF(P_beite!$C$3="(Flere elementer)"," ",P_beite!E13)))</f>
        <v>15297</v>
      </c>
      <c r="F11" s="70">
        <f>IF(P_beite!F13=0," ",IF(P_beite!$C$3="All"," ",IF(P_beite!$C$3="(Flere elementer)"," ",P_beite!F13)))</f>
        <v>26792</v>
      </c>
      <c r="G11" s="70">
        <f>IF(P_beite!G13=0," ",IF(P_beite!$C$3="All"," ",IF(P_beite!$C$3="(Flere elementer)"," ",P_beite!G13)))</f>
        <v>174</v>
      </c>
      <c r="H11" s="70">
        <f>IF(P_beite!H13=0," ",IF(P_beite!$C$3="All"," ",IF(P_beite!$C$3="(Flere elementer)"," ",P_beite!H13)))</f>
        <v>117</v>
      </c>
      <c r="I11" s="70" t="str">
        <f>IF(P_beite!I13=0," ",IF(P_beite!$C$3="All"," ",IF(P_beite!$C$3="(Flere elementer)"," ",P_beite!I13)))</f>
        <v xml:space="preserve"> </v>
      </c>
      <c r="J11" s="70" t="str">
        <f>IF(P_beite!J13=0," ",IF(P_beite!$C$3="All"," ",IF(P_beite!$C$3="(Flere elementer)"," ",P_beite!J13)))</f>
        <v xml:space="preserve"> </v>
      </c>
      <c r="K11" s="70" t="str">
        <f>IF(P_beite!K13=0," ",IF(P_beite!$C$3="All"," ",IF(P_beite!$C$3="(Flere elementer)"," ",P_beite!K13)))</f>
        <v xml:space="preserve"> </v>
      </c>
      <c r="L11" s="70">
        <f>IF(P_beite!L13=0," ",IF(P_beite!$C$3="All"," ",IF(P_beite!$C$3="(Flere elementer)"," ",P_beite!L13)))</f>
        <v>616</v>
      </c>
      <c r="M11" s="70">
        <f>IF(P_beite!M13=0," ",IF(P_beite!$C$3="All"," ",IF(P_beite!$C$3="(Flere elementer)"," ",P_beite!M13)))</f>
        <v>1032</v>
      </c>
      <c r="N11" s="70">
        <f>IF(P_beite!N13=0," ",IF(P_beite!$C$3="All"," ",IF(P_beite!$C$3="(Flere elementer)"," ",P_beite!N13)))</f>
        <v>28900</v>
      </c>
      <c r="O11" s="70">
        <f>IF(P_beite!O13=0," ",IF(P_beite!$C$3="All"," ",IF(P_beite!$C$3="(Flere elementer)"," ",P_beite!O13)))</f>
        <v>48224</v>
      </c>
      <c r="P11" s="70">
        <f>IF(P_beite!P13=0," ",IF(P_beite!$C$3="All"," ",IF(P_beite!$C$3="(Flere elementer)"," ",P_beite!P13)))</f>
        <v>107</v>
      </c>
      <c r="Q11" s="70">
        <f>IF(P_beite!Q13=0," ",IF(P_beite!$C$3="All"," ",IF(P_beite!$C$3="(Flere elementer)"," ",P_beite!Q13)))</f>
        <v>27</v>
      </c>
    </row>
    <row r="12" spans="2:18" x14ac:dyDescent="0.2">
      <c r="B12" s="69" t="str">
        <f>IF(P_beite!B14=0," ",IF(P_beite!$C$3="All"," ",IF(P_beite!$C$3="(Flere elementer)"," ",P_beite!B14)))</f>
        <v>5022 Rennebu</v>
      </c>
      <c r="C12" s="70">
        <f>IF(P_beite!C14=0," ",IF(P_beite!$C$3="All"," ",IF(P_beite!$C$3="(Flere elementer)"," ",P_beite!C14)))</f>
        <v>1154</v>
      </c>
      <c r="D12" s="70">
        <f>IF(P_beite!D14=0," ",IF(P_beite!$C$3="All"," ",IF(P_beite!$C$3="(Flere elementer)"," ",P_beite!D14)))</f>
        <v>1488</v>
      </c>
      <c r="E12" s="70">
        <f>IF(P_beite!E14=0," ",IF(P_beite!$C$3="All"," ",IF(P_beite!$C$3="(Flere elementer)"," ",P_beite!E14)))</f>
        <v>6063</v>
      </c>
      <c r="F12" s="70">
        <f>IF(P_beite!F14=0," ",IF(P_beite!$C$3="All"," ",IF(P_beite!$C$3="(Flere elementer)"," ",P_beite!F14)))</f>
        <v>10360</v>
      </c>
      <c r="G12" s="70">
        <f>IF(P_beite!G14=0," ",IF(P_beite!$C$3="All"," ",IF(P_beite!$C$3="(Flere elementer)"," ",P_beite!G14)))</f>
        <v>104</v>
      </c>
      <c r="H12" s="70">
        <f>IF(P_beite!H14=0," ",IF(P_beite!$C$3="All"," ",IF(P_beite!$C$3="(Flere elementer)"," ",P_beite!H14)))</f>
        <v>104</v>
      </c>
      <c r="I12" s="70" t="str">
        <f>IF(P_beite!I14=0," ",IF(P_beite!$C$3="All"," ",IF(P_beite!$C$3="(Flere elementer)"," ",P_beite!I14)))</f>
        <v xml:space="preserve"> </v>
      </c>
      <c r="J12" s="70">
        <f>IF(P_beite!J14=0," ",IF(P_beite!$C$3="All"," ",IF(P_beite!$C$3="(Flere elementer)"," ",P_beite!J14)))</f>
        <v>15</v>
      </c>
      <c r="K12" s="70" t="str">
        <f>IF(P_beite!K14=0," ",IF(P_beite!$C$3="All"," ",IF(P_beite!$C$3="(Flere elementer)"," ",P_beite!K14)))</f>
        <v xml:space="preserve"> </v>
      </c>
      <c r="L12" s="70">
        <f>IF(P_beite!L14=0," ",IF(P_beite!$C$3="All"," ",IF(P_beite!$C$3="(Flere elementer)"," ",P_beite!L14)))</f>
        <v>492</v>
      </c>
      <c r="M12" s="70">
        <f>IF(P_beite!M14=0," ",IF(P_beite!$C$3="All"," ",IF(P_beite!$C$3="(Flere elementer)"," ",P_beite!M14)))</f>
        <v>716</v>
      </c>
      <c r="N12" s="70">
        <f>IF(P_beite!N14=0," ",IF(P_beite!$C$3="All"," ",IF(P_beite!$C$3="(Flere elementer)"," ",P_beite!N14)))</f>
        <v>10847</v>
      </c>
      <c r="O12" s="70">
        <f>IF(P_beite!O14=0," ",IF(P_beite!$C$3="All"," ",IF(P_beite!$C$3="(Flere elementer)"," ",P_beite!O14)))</f>
        <v>16731</v>
      </c>
      <c r="P12" s="70">
        <f>IF(P_beite!P14=0," ",IF(P_beite!$C$3="All"," ",IF(P_beite!$C$3="(Flere elementer)"," ",P_beite!P14)))</f>
        <v>104</v>
      </c>
      <c r="Q12" s="70">
        <f>IF(P_beite!Q14=0," ",IF(P_beite!$C$3="All"," ",IF(P_beite!$C$3="(Flere elementer)"," ",P_beite!Q14)))</f>
        <v>17</v>
      </c>
    </row>
    <row r="13" spans="2:18" x14ac:dyDescent="0.2">
      <c r="B13" s="69" t="str">
        <f>IF(P_beite!B15=0," ",IF(P_beite!$C$3="All"," ",IF(P_beite!$C$3="(Flere elementer)"," ",P_beite!B15)))</f>
        <v>5025 Røros</v>
      </c>
      <c r="C13" s="70">
        <f>IF(P_beite!C15=0," ",IF(P_beite!$C$3="All"," ",IF(P_beite!$C$3="(Flere elementer)"," ",P_beite!C15)))</f>
        <v>946</v>
      </c>
      <c r="D13" s="70">
        <f>IF(P_beite!D15=0," ",IF(P_beite!$C$3="All"," ",IF(P_beite!$C$3="(Flere elementer)"," ",P_beite!D15)))</f>
        <v>929</v>
      </c>
      <c r="E13" s="70">
        <f>IF(P_beite!E15=0," ",IF(P_beite!$C$3="All"," ",IF(P_beite!$C$3="(Flere elementer)"," ",P_beite!E15)))</f>
        <v>1008</v>
      </c>
      <c r="F13" s="70">
        <f>IF(P_beite!F15=0," ",IF(P_beite!$C$3="All"," ",IF(P_beite!$C$3="(Flere elementer)"," ",P_beite!F15)))</f>
        <v>1552</v>
      </c>
      <c r="G13" s="70" t="str">
        <f>IF(P_beite!G15=0," ",IF(P_beite!$C$3="All"," ",IF(P_beite!$C$3="(Flere elementer)"," ",P_beite!G15)))</f>
        <v xml:space="preserve"> </v>
      </c>
      <c r="H13" s="70">
        <f>IF(P_beite!H15=0," ",IF(P_beite!$C$3="All"," ",IF(P_beite!$C$3="(Flere elementer)"," ",P_beite!H15)))</f>
        <v>42</v>
      </c>
      <c r="I13" s="70" t="str">
        <f>IF(P_beite!I15=0," ",IF(P_beite!$C$3="All"," ",IF(P_beite!$C$3="(Flere elementer)"," ",P_beite!I15)))</f>
        <v xml:space="preserve"> </v>
      </c>
      <c r="J13" s="70">
        <f>IF(P_beite!J15=0," ",IF(P_beite!$C$3="All"," ",IF(P_beite!$C$3="(Flere elementer)"," ",P_beite!J15)))</f>
        <v>160</v>
      </c>
      <c r="K13" s="70">
        <f>IF(P_beite!K15=0," ",IF(P_beite!$C$3="All"," ",IF(P_beite!$C$3="(Flere elementer)"," ",P_beite!K15)))</f>
        <v>2</v>
      </c>
      <c r="L13" s="70">
        <f>IF(P_beite!L15=0," ",IF(P_beite!$C$3="All"," ",IF(P_beite!$C$3="(Flere elementer)"," ",P_beite!L15)))</f>
        <v>451</v>
      </c>
      <c r="M13" s="70">
        <f>IF(P_beite!M15=0," ",IF(P_beite!$C$3="All"," ",IF(P_beite!$C$3="(Flere elementer)"," ",P_beite!M15)))</f>
        <v>760</v>
      </c>
      <c r="N13" s="70">
        <f>IF(P_beite!N15=0," ",IF(P_beite!$C$3="All"," ",IF(P_beite!$C$3="(Flere elementer)"," ",P_beite!N15)))</f>
        <v>1952</v>
      </c>
      <c r="O13" s="70">
        <f>IF(P_beite!O15=0," ",IF(P_beite!$C$3="All"," ",IF(P_beite!$C$3="(Flere elementer)"," ",P_beite!O15)))</f>
        <v>2975</v>
      </c>
      <c r="P13" s="70" t="str">
        <f>IF(P_beite!P15=0," ",IF(P_beite!$C$3="All"," ",IF(P_beite!$C$3="(Flere elementer)"," ",P_beite!P15)))</f>
        <v xml:space="preserve"> </v>
      </c>
      <c r="Q13" s="70">
        <f>IF(P_beite!Q15=0," ",IF(P_beite!$C$3="All"," ",IF(P_beite!$C$3="(Flere elementer)"," ",P_beite!Q15)))</f>
        <v>35</v>
      </c>
    </row>
    <row r="14" spans="2:18" x14ac:dyDescent="0.2">
      <c r="B14" s="69" t="str">
        <f>IF(P_beite!B16=0," ",IF(P_beite!$C$3="All"," ",IF(P_beite!$C$3="(Flere elementer)"," ",P_beite!B16)))</f>
        <v>5026 Holtålen</v>
      </c>
      <c r="C14" s="70">
        <f>IF(P_beite!C16=0," ",IF(P_beite!$C$3="All"," ",IF(P_beite!$C$3="(Flere elementer)"," ",P_beite!C16)))</f>
        <v>518</v>
      </c>
      <c r="D14" s="70">
        <f>IF(P_beite!D16=0," ",IF(P_beite!$C$3="All"," ",IF(P_beite!$C$3="(Flere elementer)"," ",P_beite!D16)))</f>
        <v>614</v>
      </c>
      <c r="E14" s="70">
        <f>IF(P_beite!E16=0," ",IF(P_beite!$C$3="All"," ",IF(P_beite!$C$3="(Flere elementer)"," ",P_beite!E16)))</f>
        <v>2240</v>
      </c>
      <c r="F14" s="70">
        <f>IF(P_beite!F16=0," ",IF(P_beite!$C$3="All"," ",IF(P_beite!$C$3="(Flere elementer)"," ",P_beite!F16)))</f>
        <v>3804</v>
      </c>
      <c r="G14" s="70">
        <f>IF(P_beite!G16=0," ",IF(P_beite!$C$3="All"," ",IF(P_beite!$C$3="(Flere elementer)"," ",P_beite!G16)))</f>
        <v>49</v>
      </c>
      <c r="H14" s="70">
        <f>IF(P_beite!H16=0," ",IF(P_beite!$C$3="All"," ",IF(P_beite!$C$3="(Flere elementer)"," ",P_beite!H16)))</f>
        <v>40</v>
      </c>
      <c r="I14" s="70" t="str">
        <f>IF(P_beite!I16=0," ",IF(P_beite!$C$3="All"," ",IF(P_beite!$C$3="(Flere elementer)"," ",P_beite!I16)))</f>
        <v xml:space="preserve"> </v>
      </c>
      <c r="J14" s="70" t="str">
        <f>IF(P_beite!J16=0," ",IF(P_beite!$C$3="All"," ",IF(P_beite!$C$3="(Flere elementer)"," ",P_beite!J16)))</f>
        <v xml:space="preserve"> </v>
      </c>
      <c r="K14" s="70" t="str">
        <f>IF(P_beite!K16=0," ",IF(P_beite!$C$3="All"," ",IF(P_beite!$C$3="(Flere elementer)"," ",P_beite!K16)))</f>
        <v xml:space="preserve"> </v>
      </c>
      <c r="L14" s="70">
        <f>IF(P_beite!L16=0," ",IF(P_beite!$C$3="All"," ",IF(P_beite!$C$3="(Flere elementer)"," ",P_beite!L16)))</f>
        <v>362</v>
      </c>
      <c r="M14" s="70">
        <f>IF(P_beite!M16=0," ",IF(P_beite!$C$3="All"," ",IF(P_beite!$C$3="(Flere elementer)"," ",P_beite!M16)))</f>
        <v>407</v>
      </c>
      <c r="N14" s="70">
        <f>IF(P_beite!N16=0," ",IF(P_beite!$C$3="All"," ",IF(P_beite!$C$3="(Flere elementer)"," ",P_beite!N16)))</f>
        <v>4348</v>
      </c>
      <c r="O14" s="70">
        <f>IF(P_beite!O16=0," ",IF(P_beite!$C$3="All"," ",IF(P_beite!$C$3="(Flere elementer)"," ",P_beite!O16)))</f>
        <v>7195</v>
      </c>
      <c r="P14" s="70">
        <f>IF(P_beite!P16=0," ",IF(P_beite!$C$3="All"," ",IF(P_beite!$C$3="(Flere elementer)"," ",P_beite!P16)))</f>
        <v>49</v>
      </c>
      <c r="Q14" s="70">
        <f>IF(P_beite!Q16=0," ",IF(P_beite!$C$3="All"," ",IF(P_beite!$C$3="(Flere elementer)"," ",P_beite!Q16)))</f>
        <v>42</v>
      </c>
    </row>
    <row r="15" spans="2:18" x14ac:dyDescent="0.2">
      <c r="B15" s="69" t="str">
        <f>IF(P_beite!B17=0," ",IF(P_beite!$C$3="All"," ",IF(P_beite!$C$3="(Flere elementer)"," ",P_beite!B17)))</f>
        <v>5027 Midtre Gauldal</v>
      </c>
      <c r="C15" s="70">
        <f>IF(P_beite!C17=0," ",IF(P_beite!$C$3="All"," ",IF(P_beite!$C$3="(Flere elementer)"," ",P_beite!C17)))</f>
        <v>2600</v>
      </c>
      <c r="D15" s="70">
        <f>IF(P_beite!D17=0," ",IF(P_beite!$C$3="All"," ",IF(P_beite!$C$3="(Flere elementer)"," ",P_beite!D17)))</f>
        <v>3288</v>
      </c>
      <c r="E15" s="70">
        <f>IF(P_beite!E17=0," ",IF(P_beite!$C$3="All"," ",IF(P_beite!$C$3="(Flere elementer)"," ",P_beite!E17)))</f>
        <v>5685</v>
      </c>
      <c r="F15" s="70">
        <f>IF(P_beite!F17=0," ",IF(P_beite!$C$3="All"," ",IF(P_beite!$C$3="(Flere elementer)"," ",P_beite!F17)))</f>
        <v>10105</v>
      </c>
      <c r="G15" s="70">
        <f>IF(P_beite!G17=0," ",IF(P_beite!$C$3="All"," ",IF(P_beite!$C$3="(Flere elementer)"," ",P_beite!G17)))</f>
        <v>264</v>
      </c>
      <c r="H15" s="70">
        <f>IF(P_beite!H17=0," ",IF(P_beite!$C$3="All"," ",IF(P_beite!$C$3="(Flere elementer)"," ",P_beite!H17)))</f>
        <v>59</v>
      </c>
      <c r="I15" s="70" t="str">
        <f>IF(P_beite!I17=0," ",IF(P_beite!$C$3="All"," ",IF(P_beite!$C$3="(Flere elementer)"," ",P_beite!I17)))</f>
        <v xml:space="preserve"> </v>
      </c>
      <c r="J15" s="70" t="str">
        <f>IF(P_beite!J17=0," ",IF(P_beite!$C$3="All"," ",IF(P_beite!$C$3="(Flere elementer)"," ",P_beite!J17)))</f>
        <v xml:space="preserve"> </v>
      </c>
      <c r="K15" s="70">
        <f>IF(P_beite!K17=0," ",IF(P_beite!$C$3="All"," ",IF(P_beite!$C$3="(Flere elementer)"," ",P_beite!K17)))</f>
        <v>2</v>
      </c>
      <c r="L15" s="70">
        <f>IF(P_beite!L17=0," ",IF(P_beite!$C$3="All"," ",IF(P_beite!$C$3="(Flere elementer)"," ",P_beite!L17)))</f>
        <v>1422</v>
      </c>
      <c r="M15" s="70">
        <f>IF(P_beite!M17=0," ",IF(P_beite!$C$3="All"," ",IF(P_beite!$C$3="(Flere elementer)"," ",P_beite!M17)))</f>
        <v>2109</v>
      </c>
      <c r="N15" s="70">
        <f>IF(P_beite!N17=0," ",IF(P_beite!$C$3="All"," ",IF(P_beite!$C$3="(Flere elementer)"," ",P_beite!N17)))</f>
        <v>10960</v>
      </c>
      <c r="O15" s="70">
        <f>IF(P_beite!O17=0," ",IF(P_beite!$C$3="All"," ",IF(P_beite!$C$3="(Flere elementer)"," ",P_beite!O17)))</f>
        <v>18969</v>
      </c>
      <c r="P15" s="70">
        <f>IF(P_beite!P17=0," ",IF(P_beite!$C$3="All"," ",IF(P_beite!$C$3="(Flere elementer)"," ",P_beite!P17)))</f>
        <v>250</v>
      </c>
      <c r="Q15" s="70">
        <f>IF(P_beite!Q17=0," ",IF(P_beite!$C$3="All"," ",IF(P_beite!$C$3="(Flere elementer)"," ",P_beite!Q17)))</f>
        <v>54</v>
      </c>
    </row>
    <row r="16" spans="2:18" x14ac:dyDescent="0.2">
      <c r="B16" s="69" t="str">
        <f>IF(P_beite!B18=0," ",IF(P_beite!$C$3="All"," ",IF(P_beite!$C$3="(Flere elementer)"," ",P_beite!B18)))</f>
        <v>5028 Melhus</v>
      </c>
      <c r="C16" s="70">
        <f>IF(P_beite!C18=0," ",IF(P_beite!$C$3="All"," ",IF(P_beite!$C$3="(Flere elementer)"," ",P_beite!C18)))</f>
        <v>1813</v>
      </c>
      <c r="D16" s="70">
        <f>IF(P_beite!D18=0," ",IF(P_beite!$C$3="All"," ",IF(P_beite!$C$3="(Flere elementer)"," ",P_beite!D18)))</f>
        <v>2222</v>
      </c>
      <c r="E16" s="70">
        <f>IF(P_beite!E18=0," ",IF(P_beite!$C$3="All"," ",IF(P_beite!$C$3="(Flere elementer)"," ",P_beite!E18)))</f>
        <v>1517</v>
      </c>
      <c r="F16" s="70">
        <f>IF(P_beite!F18=0," ",IF(P_beite!$C$3="All"," ",IF(P_beite!$C$3="(Flere elementer)"," ",P_beite!F18)))</f>
        <v>2309</v>
      </c>
      <c r="G16" s="70">
        <f>IF(P_beite!G18=0," ",IF(P_beite!$C$3="All"," ",IF(P_beite!$C$3="(Flere elementer)"," ",P_beite!G18)))</f>
        <v>60</v>
      </c>
      <c r="H16" s="70">
        <f>IF(P_beite!H18=0," ",IF(P_beite!$C$3="All"," ",IF(P_beite!$C$3="(Flere elementer)"," ",P_beite!H18)))</f>
        <v>229</v>
      </c>
      <c r="I16" s="70">
        <f>IF(P_beite!I18=0," ",IF(P_beite!$C$3="All"," ",IF(P_beite!$C$3="(Flere elementer)"," ",P_beite!I18)))</f>
        <v>13</v>
      </c>
      <c r="J16" s="70">
        <f>IF(P_beite!J18=0," ",IF(P_beite!$C$3="All"," ",IF(P_beite!$C$3="(Flere elementer)"," ",P_beite!J18)))</f>
        <v>42</v>
      </c>
      <c r="K16" s="70" t="str">
        <f>IF(P_beite!K18=0," ",IF(P_beite!$C$3="All"," ",IF(P_beite!$C$3="(Flere elementer)"," ",P_beite!K18)))</f>
        <v xml:space="preserve"> </v>
      </c>
      <c r="L16" s="70">
        <f>IF(P_beite!L18=0," ",IF(P_beite!$C$3="All"," ",IF(P_beite!$C$3="(Flere elementer)"," ",P_beite!L18)))</f>
        <v>274</v>
      </c>
      <c r="M16" s="70">
        <f>IF(P_beite!M18=0," ",IF(P_beite!$C$3="All"," ",IF(P_beite!$C$3="(Flere elementer)"," ",P_beite!M18)))</f>
        <v>482</v>
      </c>
      <c r="N16" s="70">
        <f>IF(P_beite!N18=0," ",IF(P_beite!$C$3="All"," ",IF(P_beite!$C$3="(Flere elementer)"," ",P_beite!N18)))</f>
        <v>2889</v>
      </c>
      <c r="O16" s="70">
        <f>IF(P_beite!O18=0," ",IF(P_beite!$C$3="All"," ",IF(P_beite!$C$3="(Flere elementer)"," ",P_beite!O18)))</f>
        <v>4098</v>
      </c>
      <c r="P16" s="70">
        <f>IF(P_beite!P18=0," ",IF(P_beite!$C$3="All"," ",IF(P_beite!$C$3="(Flere elementer)"," ",P_beite!P18)))</f>
        <v>11</v>
      </c>
      <c r="Q16" s="70">
        <f>IF(P_beite!Q18=0," ",IF(P_beite!$C$3="All"," ",IF(P_beite!$C$3="(Flere elementer)"," ",P_beite!Q18)))</f>
        <v>5</v>
      </c>
    </row>
    <row r="17" spans="2:17" x14ac:dyDescent="0.2">
      <c r="B17" s="69" t="str">
        <f>IF(P_beite!B19=0," ",IF(P_beite!$C$3="All"," ",IF(P_beite!$C$3="(Flere elementer)"," ",P_beite!B19)))</f>
        <v>5029 Skaun</v>
      </c>
      <c r="C17" s="70">
        <f>IF(P_beite!C19=0," ",IF(P_beite!$C$3="All"," ",IF(P_beite!$C$3="(Flere elementer)"," ",P_beite!C19)))</f>
        <v>683</v>
      </c>
      <c r="D17" s="70">
        <f>IF(P_beite!D19=0," ",IF(P_beite!$C$3="All"," ",IF(P_beite!$C$3="(Flere elementer)"," ",P_beite!D19)))</f>
        <v>842</v>
      </c>
      <c r="E17" s="70">
        <f>IF(P_beite!E19=0," ",IF(P_beite!$C$3="All"," ",IF(P_beite!$C$3="(Flere elementer)"," ",P_beite!E19)))</f>
        <v>270</v>
      </c>
      <c r="F17" s="70">
        <f>IF(P_beite!F19=0," ",IF(P_beite!$C$3="All"," ",IF(P_beite!$C$3="(Flere elementer)"," ",P_beite!F19)))</f>
        <v>400</v>
      </c>
      <c r="G17" s="70">
        <f>IF(P_beite!G19=0," ",IF(P_beite!$C$3="All"," ",IF(P_beite!$C$3="(Flere elementer)"," ",P_beite!G19)))</f>
        <v>32</v>
      </c>
      <c r="H17" s="70">
        <f>IF(P_beite!H19=0," ",IF(P_beite!$C$3="All"," ",IF(P_beite!$C$3="(Flere elementer)"," ",P_beite!H19)))</f>
        <v>141</v>
      </c>
      <c r="I17" s="70" t="str">
        <f>IF(P_beite!I19=0," ",IF(P_beite!$C$3="All"," ",IF(P_beite!$C$3="(Flere elementer)"," ",P_beite!I19)))</f>
        <v xml:space="preserve"> </v>
      </c>
      <c r="J17" s="70" t="str">
        <f>IF(P_beite!J19=0," ",IF(P_beite!$C$3="All"," ",IF(P_beite!$C$3="(Flere elementer)"," ",P_beite!J19)))</f>
        <v xml:space="preserve"> </v>
      </c>
      <c r="K17" s="70" t="str">
        <f>IF(P_beite!K19=0," ",IF(P_beite!$C$3="All"," ",IF(P_beite!$C$3="(Flere elementer)"," ",P_beite!K19)))</f>
        <v xml:space="preserve"> </v>
      </c>
      <c r="L17" s="70">
        <f>IF(P_beite!L19=0," ",IF(P_beite!$C$3="All"," ",IF(P_beite!$C$3="(Flere elementer)"," ",P_beite!L19)))</f>
        <v>63</v>
      </c>
      <c r="M17" s="70">
        <f>IF(P_beite!M19=0," ",IF(P_beite!$C$3="All"," ",IF(P_beite!$C$3="(Flere elementer)"," ",P_beite!M19)))</f>
        <v>59</v>
      </c>
      <c r="N17" s="70">
        <f>IF(P_beite!N19=0," ",IF(P_beite!$C$3="All"," ",IF(P_beite!$C$3="(Flere elementer)"," ",P_beite!N19)))</f>
        <v>318</v>
      </c>
      <c r="O17" s="70">
        <f>IF(P_beite!O19=0," ",IF(P_beite!$C$3="All"," ",IF(P_beite!$C$3="(Flere elementer)"," ",P_beite!O19)))</f>
        <v>392</v>
      </c>
      <c r="P17" s="70">
        <f>IF(P_beite!P19=0," ",IF(P_beite!$C$3="All"," ",IF(P_beite!$C$3="(Flere elementer)"," ",P_beite!P19)))</f>
        <v>31</v>
      </c>
      <c r="Q17" s="70">
        <f>IF(P_beite!Q19=0," ",IF(P_beite!$C$3="All"," ",IF(P_beite!$C$3="(Flere elementer)"," ",P_beite!Q19)))</f>
        <v>18</v>
      </c>
    </row>
    <row r="18" spans="2:17" x14ac:dyDescent="0.2">
      <c r="B18" s="69" t="str">
        <f>IF(P_beite!B20=0," ",IF(P_beite!$C$3="All"," ",IF(P_beite!$C$3="(Flere elementer)"," ",P_beite!B20)))</f>
        <v>5031 Malvik</v>
      </c>
      <c r="C18" s="70">
        <f>IF(P_beite!C20=0," ",IF(P_beite!$C$3="All"," ",IF(P_beite!$C$3="(Flere elementer)"," ",P_beite!C20)))</f>
        <v>428</v>
      </c>
      <c r="D18" s="70">
        <f>IF(P_beite!D20=0," ",IF(P_beite!$C$3="All"," ",IF(P_beite!$C$3="(Flere elementer)"," ",P_beite!D20)))</f>
        <v>435</v>
      </c>
      <c r="E18" s="70">
        <f>IF(P_beite!E20=0," ",IF(P_beite!$C$3="All"," ",IF(P_beite!$C$3="(Flere elementer)"," ",P_beite!E20)))</f>
        <v>727</v>
      </c>
      <c r="F18" s="70">
        <f>IF(P_beite!F20=0," ",IF(P_beite!$C$3="All"," ",IF(P_beite!$C$3="(Flere elementer)"," ",P_beite!F20)))</f>
        <v>981</v>
      </c>
      <c r="G18" s="70">
        <f>IF(P_beite!G20=0," ",IF(P_beite!$C$3="All"," ",IF(P_beite!$C$3="(Flere elementer)"," ",P_beite!G20)))</f>
        <v>27</v>
      </c>
      <c r="H18" s="70">
        <f>IF(P_beite!H20=0," ",IF(P_beite!$C$3="All"," ",IF(P_beite!$C$3="(Flere elementer)"," ",P_beite!H20)))</f>
        <v>80</v>
      </c>
      <c r="I18" s="70" t="str">
        <f>IF(P_beite!I20=0," ",IF(P_beite!$C$3="All"," ",IF(P_beite!$C$3="(Flere elementer)"," ",P_beite!I20)))</f>
        <v xml:space="preserve"> </v>
      </c>
      <c r="J18" s="70">
        <f>IF(P_beite!J20=0," ",IF(P_beite!$C$3="All"," ",IF(P_beite!$C$3="(Flere elementer)"," ",P_beite!J20)))</f>
        <v>172</v>
      </c>
      <c r="K18" s="70" t="str">
        <f>IF(P_beite!K20=0," ",IF(P_beite!$C$3="All"," ",IF(P_beite!$C$3="(Flere elementer)"," ",P_beite!K20)))</f>
        <v xml:space="preserve"> </v>
      </c>
      <c r="L18" s="70">
        <f>IF(P_beite!L20=0," ",IF(P_beite!$C$3="All"," ",IF(P_beite!$C$3="(Flere elementer)"," ",P_beite!L20)))</f>
        <v>93</v>
      </c>
      <c r="M18" s="70">
        <f>IF(P_beite!M20=0," ",IF(P_beite!$C$3="All"," ",IF(P_beite!$C$3="(Flere elementer)"," ",P_beite!M20)))</f>
        <v>146</v>
      </c>
      <c r="N18" s="70">
        <f>IF(P_beite!N20=0," ",IF(P_beite!$C$3="All"," ",IF(P_beite!$C$3="(Flere elementer)"," ",P_beite!N20)))</f>
        <v>1358</v>
      </c>
      <c r="O18" s="70">
        <f>IF(P_beite!O20=0," ",IF(P_beite!$C$3="All"," ",IF(P_beite!$C$3="(Flere elementer)"," ",P_beite!O20)))</f>
        <v>1760</v>
      </c>
      <c r="P18" s="70" t="str">
        <f>IF(P_beite!P20=0," ",IF(P_beite!$C$3="All"," ",IF(P_beite!$C$3="(Flere elementer)"," ",P_beite!P20)))</f>
        <v xml:space="preserve"> </v>
      </c>
      <c r="Q18" s="70">
        <f>IF(P_beite!Q20=0," ",IF(P_beite!$C$3="All"," ",IF(P_beite!$C$3="(Flere elementer)"," ",P_beite!Q20)))</f>
        <v>7</v>
      </c>
    </row>
    <row r="19" spans="2:17" x14ac:dyDescent="0.2">
      <c r="B19" s="69" t="str">
        <f>IF(P_beite!B21=0," ",IF(P_beite!$C$3="All"," ",IF(P_beite!$C$3="(Flere elementer)"," ",P_beite!B21)))</f>
        <v>5032 Selbu</v>
      </c>
      <c r="C19" s="70">
        <f>IF(P_beite!C21=0," ",IF(P_beite!$C$3="All"," ",IF(P_beite!$C$3="(Flere elementer)"," ",P_beite!C21)))</f>
        <v>1568</v>
      </c>
      <c r="D19" s="70">
        <f>IF(P_beite!D21=0," ",IF(P_beite!$C$3="All"," ",IF(P_beite!$C$3="(Flere elementer)"," ",P_beite!D21)))</f>
        <v>2044</v>
      </c>
      <c r="E19" s="70">
        <f>IF(P_beite!E21=0," ",IF(P_beite!$C$3="All"," ",IF(P_beite!$C$3="(Flere elementer)"," ",P_beite!E21)))</f>
        <v>1865</v>
      </c>
      <c r="F19" s="70">
        <f>IF(P_beite!F21=0," ",IF(P_beite!$C$3="All"," ",IF(P_beite!$C$3="(Flere elementer)"," ",P_beite!F21)))</f>
        <v>2775</v>
      </c>
      <c r="G19" s="70">
        <f>IF(P_beite!G21=0," ",IF(P_beite!$C$3="All"," ",IF(P_beite!$C$3="(Flere elementer)"," ",P_beite!G21)))</f>
        <v>47</v>
      </c>
      <c r="H19" s="70">
        <f>IF(P_beite!H21=0," ",IF(P_beite!$C$3="All"," ",IF(P_beite!$C$3="(Flere elementer)"," ",P_beite!H21)))</f>
        <v>77</v>
      </c>
      <c r="I19" s="70">
        <f>IF(P_beite!I21=0," ",IF(P_beite!$C$3="All"," ",IF(P_beite!$C$3="(Flere elementer)"," ",P_beite!I21)))</f>
        <v>10</v>
      </c>
      <c r="J19" s="70" t="str">
        <f>IF(P_beite!J21=0," ",IF(P_beite!$C$3="All"," ",IF(P_beite!$C$3="(Flere elementer)"," ",P_beite!J21)))</f>
        <v xml:space="preserve"> </v>
      </c>
      <c r="K19" s="70" t="str">
        <f>IF(P_beite!K21=0," ",IF(P_beite!$C$3="All"," ",IF(P_beite!$C$3="(Flere elementer)"," ",P_beite!K21)))</f>
        <v xml:space="preserve"> </v>
      </c>
      <c r="L19" s="70">
        <f>IF(P_beite!L21=0," ",IF(P_beite!$C$3="All"," ",IF(P_beite!$C$3="(Flere elementer)"," ",P_beite!L21)))</f>
        <v>472</v>
      </c>
      <c r="M19" s="70">
        <f>IF(P_beite!M21=0," ",IF(P_beite!$C$3="All"," ",IF(P_beite!$C$3="(Flere elementer)"," ",P_beite!M21)))</f>
        <v>1003</v>
      </c>
      <c r="N19" s="70">
        <f>IF(P_beite!N21=0," ",IF(P_beite!$C$3="All"," ",IF(P_beite!$C$3="(Flere elementer)"," ",P_beite!N21)))</f>
        <v>3548</v>
      </c>
      <c r="O19" s="70">
        <f>IF(P_beite!O21=0," ",IF(P_beite!$C$3="All"," ",IF(P_beite!$C$3="(Flere elementer)"," ",P_beite!O21)))</f>
        <v>5057</v>
      </c>
      <c r="P19" s="70">
        <f>IF(P_beite!P21=0," ",IF(P_beite!$C$3="All"," ",IF(P_beite!$C$3="(Flere elementer)"," ",P_beite!P21)))</f>
        <v>37</v>
      </c>
      <c r="Q19" s="70">
        <f>IF(P_beite!Q21=0," ",IF(P_beite!$C$3="All"," ",IF(P_beite!$C$3="(Flere elementer)"," ",P_beite!Q21)))</f>
        <v>5</v>
      </c>
    </row>
    <row r="20" spans="2:17" x14ac:dyDescent="0.2">
      <c r="B20" s="69" t="str">
        <f>IF(P_beite!B22=0," ",IF(P_beite!$C$3="All"," ",IF(P_beite!$C$3="(Flere elementer)"," ",P_beite!B22)))</f>
        <v>5033 Tydal</v>
      </c>
      <c r="C20" s="70">
        <f>IF(P_beite!C22=0," ",IF(P_beite!$C$3="All"," ",IF(P_beite!$C$3="(Flere elementer)"," ",P_beite!C22)))</f>
        <v>367</v>
      </c>
      <c r="D20" s="70">
        <f>IF(P_beite!D22=0," ",IF(P_beite!$C$3="All"," ",IF(P_beite!$C$3="(Flere elementer)"," ",P_beite!D22)))</f>
        <v>431</v>
      </c>
      <c r="E20" s="70">
        <f>IF(P_beite!E22=0," ",IF(P_beite!$C$3="All"," ",IF(P_beite!$C$3="(Flere elementer)"," ",P_beite!E22)))</f>
        <v>193</v>
      </c>
      <c r="F20" s="70">
        <f>IF(P_beite!F22=0," ",IF(P_beite!$C$3="All"," ",IF(P_beite!$C$3="(Flere elementer)"," ",P_beite!F22)))</f>
        <v>302</v>
      </c>
      <c r="G20" s="70">
        <f>IF(P_beite!G22=0," ",IF(P_beite!$C$3="All"," ",IF(P_beite!$C$3="(Flere elementer)"," ",P_beite!G22)))</f>
        <v>20</v>
      </c>
      <c r="H20" s="70">
        <f>IF(P_beite!H22=0," ",IF(P_beite!$C$3="All"," ",IF(P_beite!$C$3="(Flere elementer)"," ",P_beite!H22)))</f>
        <v>94</v>
      </c>
      <c r="I20" s="70">
        <f>IF(P_beite!I22=0," ",IF(P_beite!$C$3="All"," ",IF(P_beite!$C$3="(Flere elementer)"," ",P_beite!I22)))</f>
        <v>3</v>
      </c>
      <c r="J20" s="70" t="str">
        <f>IF(P_beite!J22=0," ",IF(P_beite!$C$3="All"," ",IF(P_beite!$C$3="(Flere elementer)"," ",P_beite!J22)))</f>
        <v xml:space="preserve"> </v>
      </c>
      <c r="K20" s="70">
        <f>IF(P_beite!K22=0," ",IF(P_beite!$C$3="All"," ",IF(P_beite!$C$3="(Flere elementer)"," ",P_beite!K22)))</f>
        <v>1</v>
      </c>
      <c r="L20" s="70">
        <f>IF(P_beite!L22=0," ",IF(P_beite!$C$3="All"," ",IF(P_beite!$C$3="(Flere elementer)"," ",P_beite!L22)))</f>
        <v>110</v>
      </c>
      <c r="M20" s="70">
        <f>IF(P_beite!M22=0," ",IF(P_beite!$C$3="All"," ",IF(P_beite!$C$3="(Flere elementer)"," ",P_beite!M22)))</f>
        <v>213</v>
      </c>
      <c r="N20" s="70">
        <f>IF(P_beite!N22=0," ",IF(P_beite!$C$3="All"," ",IF(P_beite!$C$3="(Flere elementer)"," ",P_beite!N22)))</f>
        <v>541</v>
      </c>
      <c r="O20" s="70">
        <f>IF(P_beite!O22=0," ",IF(P_beite!$C$3="All"," ",IF(P_beite!$C$3="(Flere elementer)"," ",P_beite!O22)))</f>
        <v>819</v>
      </c>
      <c r="P20" s="70">
        <f>IF(P_beite!P22=0," ",IF(P_beite!$C$3="All"," ",IF(P_beite!$C$3="(Flere elementer)"," ",P_beite!P22)))</f>
        <v>6</v>
      </c>
      <c r="Q20" s="70">
        <f>IF(P_beite!Q22=0," ",IF(P_beite!$C$3="All"," ",IF(P_beite!$C$3="(Flere elementer)"," ",P_beite!Q22)))</f>
        <v>49</v>
      </c>
    </row>
    <row r="21" spans="2:17" x14ac:dyDescent="0.2">
      <c r="B21" s="69" t="str">
        <f>IF(P_beite!B23=0," ",IF(P_beite!$C$3="All"," ",IF(P_beite!$C$3="(Flere elementer)"," ",P_beite!B23)))</f>
        <v>5034 Meråker</v>
      </c>
      <c r="C21" s="70">
        <f>IF(P_beite!C23=0," ",IF(P_beite!$C$3="All"," ",IF(P_beite!$C$3="(Flere elementer)"," ",P_beite!C23)))</f>
        <v>343</v>
      </c>
      <c r="D21" s="70">
        <f>IF(P_beite!D23=0," ",IF(P_beite!$C$3="All"," ",IF(P_beite!$C$3="(Flere elementer)"," ",P_beite!D23)))</f>
        <v>511</v>
      </c>
      <c r="E21" s="70">
        <f>IF(P_beite!E23=0," ",IF(P_beite!$C$3="All"," ",IF(P_beite!$C$3="(Flere elementer)"," ",P_beite!E23)))</f>
        <v>1994</v>
      </c>
      <c r="F21" s="70">
        <f>IF(P_beite!F23=0," ",IF(P_beite!$C$3="All"," ",IF(P_beite!$C$3="(Flere elementer)"," ",P_beite!F23)))</f>
        <v>3094</v>
      </c>
      <c r="G21" s="70">
        <f>IF(P_beite!G23=0," ",IF(P_beite!$C$3="All"," ",IF(P_beite!$C$3="(Flere elementer)"," ",P_beite!G23)))</f>
        <v>33</v>
      </c>
      <c r="H21" s="70">
        <f>IF(P_beite!H23=0," ",IF(P_beite!$C$3="All"," ",IF(P_beite!$C$3="(Flere elementer)"," ",P_beite!H23)))</f>
        <v>96</v>
      </c>
      <c r="I21" s="70" t="str">
        <f>IF(P_beite!I23=0," ",IF(P_beite!$C$3="All"," ",IF(P_beite!$C$3="(Flere elementer)"," ",P_beite!I23)))</f>
        <v xml:space="preserve"> </v>
      </c>
      <c r="J21" s="70" t="str">
        <f>IF(P_beite!J23=0," ",IF(P_beite!$C$3="All"," ",IF(P_beite!$C$3="(Flere elementer)"," ",P_beite!J23)))</f>
        <v xml:space="preserve"> </v>
      </c>
      <c r="K21" s="70" t="str">
        <f>IF(P_beite!K23=0," ",IF(P_beite!$C$3="All"," ",IF(P_beite!$C$3="(Flere elementer)"," ",P_beite!K23)))</f>
        <v xml:space="preserve"> </v>
      </c>
      <c r="L21" s="70">
        <f>IF(P_beite!L23=0," ",IF(P_beite!$C$3="All"," ",IF(P_beite!$C$3="(Flere elementer)"," ",P_beite!L23)))</f>
        <v>150</v>
      </c>
      <c r="M21" s="70">
        <f>IF(P_beite!M23=0," ",IF(P_beite!$C$3="All"," ",IF(P_beite!$C$3="(Flere elementer)"," ",P_beite!M23)))</f>
        <v>254</v>
      </c>
      <c r="N21" s="70">
        <f>IF(P_beite!N23=0," ",IF(P_beite!$C$3="All"," ",IF(P_beite!$C$3="(Flere elementer)"," ",P_beite!N23)))</f>
        <v>3736</v>
      </c>
      <c r="O21" s="70">
        <f>IF(P_beite!O23=0," ",IF(P_beite!$C$3="All"," ",IF(P_beite!$C$3="(Flere elementer)"," ",P_beite!O23)))</f>
        <v>5750</v>
      </c>
      <c r="P21" s="70" t="str">
        <f>IF(P_beite!P23=0," ",IF(P_beite!$C$3="All"," ",IF(P_beite!$C$3="(Flere elementer)"," ",P_beite!P23)))</f>
        <v xml:space="preserve"> </v>
      </c>
      <c r="Q21" s="70">
        <f>IF(P_beite!Q23=0," ",IF(P_beite!$C$3="All"," ",IF(P_beite!$C$3="(Flere elementer)"," ",P_beite!Q23)))</f>
        <v>13</v>
      </c>
    </row>
    <row r="22" spans="2:17" x14ac:dyDescent="0.2">
      <c r="B22" s="69" t="str">
        <f>IF(P_beite!B24=0," ",IF(P_beite!$C$3="All"," ",IF(P_beite!$C$3="(Flere elementer)"," ",P_beite!B24)))</f>
        <v>5035 Stjørdal</v>
      </c>
      <c r="C22" s="70">
        <f>IF(P_beite!C24=0," ",IF(P_beite!$C$3="All"," ",IF(P_beite!$C$3="(Flere elementer)"," ",P_beite!C24)))</f>
        <v>2243</v>
      </c>
      <c r="D22" s="70">
        <f>IF(P_beite!D24=0," ",IF(P_beite!$C$3="All"," ",IF(P_beite!$C$3="(Flere elementer)"," ",P_beite!D24)))</f>
        <v>2892</v>
      </c>
      <c r="E22" s="70">
        <f>IF(P_beite!E24=0," ",IF(P_beite!$C$3="All"," ",IF(P_beite!$C$3="(Flere elementer)"," ",P_beite!E24)))</f>
        <v>1673</v>
      </c>
      <c r="F22" s="70">
        <f>IF(P_beite!F24=0," ",IF(P_beite!$C$3="All"," ",IF(P_beite!$C$3="(Flere elementer)"," ",P_beite!F24)))</f>
        <v>2556</v>
      </c>
      <c r="G22" s="70">
        <f>IF(P_beite!G24=0," ",IF(P_beite!$C$3="All"," ",IF(P_beite!$C$3="(Flere elementer)"," ",P_beite!G24)))</f>
        <v>442</v>
      </c>
      <c r="H22" s="70">
        <f>IF(P_beite!H24=0," ",IF(P_beite!$C$3="All"," ",IF(P_beite!$C$3="(Flere elementer)"," ",P_beite!H24)))</f>
        <v>167</v>
      </c>
      <c r="I22" s="70">
        <f>IF(P_beite!I24=0," ",IF(P_beite!$C$3="All"," ",IF(P_beite!$C$3="(Flere elementer)"," ",P_beite!I24)))</f>
        <v>7</v>
      </c>
      <c r="J22" s="70" t="str">
        <f>IF(P_beite!J24=0," ",IF(P_beite!$C$3="All"," ",IF(P_beite!$C$3="(Flere elementer)"," ",P_beite!J24)))</f>
        <v xml:space="preserve"> </v>
      </c>
      <c r="K22" s="70" t="str">
        <f>IF(P_beite!K24=0," ",IF(P_beite!$C$3="All"," ",IF(P_beite!$C$3="(Flere elementer)"," ",P_beite!K24)))</f>
        <v xml:space="preserve"> </v>
      </c>
      <c r="L22" s="70">
        <f>IF(P_beite!L24=0," ",IF(P_beite!$C$3="All"," ",IF(P_beite!$C$3="(Flere elementer)"," ",P_beite!L24)))</f>
        <v>792</v>
      </c>
      <c r="M22" s="70">
        <f>IF(P_beite!M24=0," ",IF(P_beite!$C$3="All"," ",IF(P_beite!$C$3="(Flere elementer)"," ",P_beite!M24)))</f>
        <v>1018</v>
      </c>
      <c r="N22" s="70">
        <f>IF(P_beite!N24=0," ",IF(P_beite!$C$3="All"," ",IF(P_beite!$C$3="(Flere elementer)"," ",P_beite!N24)))</f>
        <v>2633</v>
      </c>
      <c r="O22" s="70">
        <f>IF(P_beite!O24=0," ",IF(P_beite!$C$3="All"," ",IF(P_beite!$C$3="(Flere elementer)"," ",P_beite!O24)))</f>
        <v>3963</v>
      </c>
      <c r="P22" s="70">
        <f>IF(P_beite!P24=0," ",IF(P_beite!$C$3="All"," ",IF(P_beite!$C$3="(Flere elementer)"," ",P_beite!P24)))</f>
        <v>297</v>
      </c>
      <c r="Q22" s="70">
        <f>IF(P_beite!Q24=0," ",IF(P_beite!$C$3="All"," ",IF(P_beite!$C$3="(Flere elementer)"," ",P_beite!Q24)))</f>
        <v>26</v>
      </c>
    </row>
    <row r="23" spans="2:17" x14ac:dyDescent="0.2">
      <c r="B23" s="69" t="str">
        <f>IF(P_beite!B25=0," ",IF(P_beite!$C$3="All"," ",IF(P_beite!$C$3="(Flere elementer)"," ",P_beite!B25)))</f>
        <v>5036 Frosta</v>
      </c>
      <c r="C23" s="70">
        <f>IF(P_beite!C25=0," ",IF(P_beite!$C$3="All"," ",IF(P_beite!$C$3="(Flere elementer)"," ",P_beite!C25)))</f>
        <v>447</v>
      </c>
      <c r="D23" s="70">
        <f>IF(P_beite!D25=0," ",IF(P_beite!$C$3="All"," ",IF(P_beite!$C$3="(Flere elementer)"," ",P_beite!D25)))</f>
        <v>592</v>
      </c>
      <c r="E23" s="70">
        <f>IF(P_beite!E25=0," ",IF(P_beite!$C$3="All"," ",IF(P_beite!$C$3="(Flere elementer)"," ",P_beite!E25)))</f>
        <v>448</v>
      </c>
      <c r="F23" s="70">
        <f>IF(P_beite!F25=0," ",IF(P_beite!$C$3="All"," ",IF(P_beite!$C$3="(Flere elementer)"," ",P_beite!F25)))</f>
        <v>520</v>
      </c>
      <c r="G23" s="70">
        <f>IF(P_beite!G25=0," ",IF(P_beite!$C$3="All"," ",IF(P_beite!$C$3="(Flere elementer)"," ",P_beite!G25)))</f>
        <v>45</v>
      </c>
      <c r="H23" s="70">
        <f>IF(P_beite!H25=0," ",IF(P_beite!$C$3="All"," ",IF(P_beite!$C$3="(Flere elementer)"," ",P_beite!H25)))</f>
        <v>15</v>
      </c>
      <c r="I23" s="70" t="str">
        <f>IF(P_beite!I25=0," ",IF(P_beite!$C$3="All"," ",IF(P_beite!$C$3="(Flere elementer)"," ",P_beite!I25)))</f>
        <v xml:space="preserve"> </v>
      </c>
      <c r="J23" s="70" t="str">
        <f>IF(P_beite!J25=0," ",IF(P_beite!$C$3="All"," ",IF(P_beite!$C$3="(Flere elementer)"," ",P_beite!J25)))</f>
        <v xml:space="preserve"> </v>
      </c>
      <c r="K23" s="70" t="str">
        <f>IF(P_beite!K25=0," ",IF(P_beite!$C$3="All"," ",IF(P_beite!$C$3="(Flere elementer)"," ",P_beite!K25)))</f>
        <v xml:space="preserve"> </v>
      </c>
      <c r="L23" s="70">
        <f>IF(P_beite!L25=0," ",IF(P_beite!$C$3="All"," ",IF(P_beite!$C$3="(Flere elementer)"," ",P_beite!L25)))</f>
        <v>265</v>
      </c>
      <c r="M23" s="70">
        <f>IF(P_beite!M25=0," ",IF(P_beite!$C$3="All"," ",IF(P_beite!$C$3="(Flere elementer)"," ",P_beite!M25)))</f>
        <v>382</v>
      </c>
      <c r="N23" s="70">
        <f>IF(P_beite!N25=0," ",IF(P_beite!$C$3="All"," ",IF(P_beite!$C$3="(Flere elementer)"," ",P_beite!N25)))</f>
        <v>810</v>
      </c>
      <c r="O23" s="70">
        <f>IF(P_beite!O25=0," ",IF(P_beite!$C$3="All"," ",IF(P_beite!$C$3="(Flere elementer)"," ",P_beite!O25)))</f>
        <v>892</v>
      </c>
      <c r="P23" s="70">
        <f>IF(P_beite!P25=0," ",IF(P_beite!$C$3="All"," ",IF(P_beite!$C$3="(Flere elementer)"," ",P_beite!P25)))</f>
        <v>4</v>
      </c>
      <c r="Q23" s="70">
        <f>IF(P_beite!Q25=0," ",IF(P_beite!$C$3="All"," ",IF(P_beite!$C$3="(Flere elementer)"," ",P_beite!Q25)))</f>
        <v>6</v>
      </c>
    </row>
    <row r="24" spans="2:17" x14ac:dyDescent="0.2">
      <c r="B24" s="69" t="str">
        <f>IF(P_beite!B26=0," ",IF(P_beite!$C$3="All"," ",IF(P_beite!$C$3="(Flere elementer)"," ",P_beite!B26)))</f>
        <v>5037 Levanger</v>
      </c>
      <c r="C24" s="70">
        <f>IF(P_beite!C26=0," ",IF(P_beite!$C$3="All"," ",IF(P_beite!$C$3="(Flere elementer)"," ",P_beite!C26)))</f>
        <v>3684</v>
      </c>
      <c r="D24" s="70">
        <f>IF(P_beite!D26=0," ",IF(P_beite!$C$3="All"," ",IF(P_beite!$C$3="(Flere elementer)"," ",P_beite!D26)))</f>
        <v>5017</v>
      </c>
      <c r="E24" s="70">
        <f>IF(P_beite!E26=0," ",IF(P_beite!$C$3="All"," ",IF(P_beite!$C$3="(Flere elementer)"," ",P_beite!E26)))</f>
        <v>3263</v>
      </c>
      <c r="F24" s="70">
        <f>IF(P_beite!F26=0," ",IF(P_beite!$C$3="All"," ",IF(P_beite!$C$3="(Flere elementer)"," ",P_beite!F26)))</f>
        <v>5505</v>
      </c>
      <c r="G24" s="70">
        <f>IF(P_beite!G26=0," ",IF(P_beite!$C$3="All"," ",IF(P_beite!$C$3="(Flere elementer)"," ",P_beite!G26)))</f>
        <v>348</v>
      </c>
      <c r="H24" s="70">
        <f>IF(P_beite!H26=0," ",IF(P_beite!$C$3="All"," ",IF(P_beite!$C$3="(Flere elementer)"," ",P_beite!H26)))</f>
        <v>137</v>
      </c>
      <c r="I24" s="70" t="str">
        <f>IF(P_beite!I26=0," ",IF(P_beite!$C$3="All"," ",IF(P_beite!$C$3="(Flere elementer)"," ",P_beite!I26)))</f>
        <v xml:space="preserve"> </v>
      </c>
      <c r="J24" s="70" t="str">
        <f>IF(P_beite!J26=0," ",IF(P_beite!$C$3="All"," ",IF(P_beite!$C$3="(Flere elementer)"," ",P_beite!J26)))</f>
        <v xml:space="preserve"> </v>
      </c>
      <c r="K24" s="70">
        <f>IF(P_beite!K26=0," ",IF(P_beite!$C$3="All"," ",IF(P_beite!$C$3="(Flere elementer)"," ",P_beite!K26)))</f>
        <v>75</v>
      </c>
      <c r="L24" s="70">
        <f>IF(P_beite!L26=0," ",IF(P_beite!$C$3="All"," ",IF(P_beite!$C$3="(Flere elementer)"," ",P_beite!L26)))</f>
        <v>725</v>
      </c>
      <c r="M24" s="70">
        <f>IF(P_beite!M26=0," ",IF(P_beite!$C$3="All"," ",IF(P_beite!$C$3="(Flere elementer)"," ",P_beite!M26)))</f>
        <v>1205</v>
      </c>
      <c r="N24" s="70">
        <f>IF(P_beite!N26=0," ",IF(P_beite!$C$3="All"," ",IF(P_beite!$C$3="(Flere elementer)"," ",P_beite!N26)))</f>
        <v>5383</v>
      </c>
      <c r="O24" s="70">
        <f>IF(P_beite!O26=0," ",IF(P_beite!$C$3="All"," ",IF(P_beite!$C$3="(Flere elementer)"," ",P_beite!O26)))</f>
        <v>8829</v>
      </c>
      <c r="P24" s="70">
        <f>IF(P_beite!P26=0," ",IF(P_beite!$C$3="All"," ",IF(P_beite!$C$3="(Flere elementer)"," ",P_beite!P26)))</f>
        <v>299</v>
      </c>
      <c r="Q24" s="70">
        <f>IF(P_beite!Q26=0," ",IF(P_beite!$C$3="All"," ",IF(P_beite!$C$3="(Flere elementer)"," ",P_beite!Q26)))</f>
        <v>11</v>
      </c>
    </row>
    <row r="25" spans="2:17" x14ac:dyDescent="0.2">
      <c r="B25" s="69" t="str">
        <f>IF(P_beite!B27=0," ",IF(P_beite!$C$3="All"," ",IF(P_beite!$C$3="(Flere elementer)"," ",P_beite!B27)))</f>
        <v>5038 Verdal</v>
      </c>
      <c r="C25" s="70">
        <f>IF(P_beite!C27=0," ",IF(P_beite!$C$3="All"," ",IF(P_beite!$C$3="(Flere elementer)"," ",P_beite!C27)))</f>
        <v>2592</v>
      </c>
      <c r="D25" s="70">
        <f>IF(P_beite!D27=0," ",IF(P_beite!$C$3="All"," ",IF(P_beite!$C$3="(Flere elementer)"," ",P_beite!D27)))</f>
        <v>2850</v>
      </c>
      <c r="E25" s="70">
        <f>IF(P_beite!E27=0," ",IF(P_beite!$C$3="All"," ",IF(P_beite!$C$3="(Flere elementer)"," ",P_beite!E27)))</f>
        <v>5574</v>
      </c>
      <c r="F25" s="70">
        <f>IF(P_beite!F27=0," ",IF(P_beite!$C$3="All"," ",IF(P_beite!$C$3="(Flere elementer)"," ",P_beite!F27)))</f>
        <v>9459</v>
      </c>
      <c r="G25" s="70">
        <f>IF(P_beite!G27=0," ",IF(P_beite!$C$3="All"," ",IF(P_beite!$C$3="(Flere elementer)"," ",P_beite!G27)))</f>
        <v>53</v>
      </c>
      <c r="H25" s="70">
        <f>IF(P_beite!H27=0," ",IF(P_beite!$C$3="All"," ",IF(P_beite!$C$3="(Flere elementer)"," ",P_beite!H27)))</f>
        <v>90</v>
      </c>
      <c r="I25" s="70" t="str">
        <f>IF(P_beite!I27=0," ",IF(P_beite!$C$3="All"," ",IF(P_beite!$C$3="(Flere elementer)"," ",P_beite!I27)))</f>
        <v xml:space="preserve"> </v>
      </c>
      <c r="J25" s="70" t="str">
        <f>IF(P_beite!J27=0," ",IF(P_beite!$C$3="All"," ",IF(P_beite!$C$3="(Flere elementer)"," ",P_beite!J27)))</f>
        <v xml:space="preserve"> </v>
      </c>
      <c r="K25" s="70">
        <f>IF(P_beite!K27=0," ",IF(P_beite!$C$3="All"," ",IF(P_beite!$C$3="(Flere elementer)"," ",P_beite!K27)))</f>
        <v>1</v>
      </c>
      <c r="L25" s="70">
        <f>IF(P_beite!L27=0," ",IF(P_beite!$C$3="All"," ",IF(P_beite!$C$3="(Flere elementer)"," ",P_beite!L27)))</f>
        <v>956</v>
      </c>
      <c r="M25" s="70">
        <f>IF(P_beite!M27=0," ",IF(P_beite!$C$3="All"," ",IF(P_beite!$C$3="(Flere elementer)"," ",P_beite!M27)))</f>
        <v>1557</v>
      </c>
      <c r="N25" s="70">
        <f>IF(P_beite!N27=0," ",IF(P_beite!$C$3="All"," ",IF(P_beite!$C$3="(Flere elementer)"," ",P_beite!N27)))</f>
        <v>11522</v>
      </c>
      <c r="O25" s="70">
        <f>IF(P_beite!O27=0," ",IF(P_beite!$C$3="All"," ",IF(P_beite!$C$3="(Flere elementer)"," ",P_beite!O27)))</f>
        <v>18900</v>
      </c>
      <c r="P25" s="70">
        <f>IF(P_beite!P27=0," ",IF(P_beite!$C$3="All"," ",IF(P_beite!$C$3="(Flere elementer)"," ",P_beite!P27)))</f>
        <v>31</v>
      </c>
      <c r="Q25" s="70">
        <f>IF(P_beite!Q27=0," ",IF(P_beite!$C$3="All"," ",IF(P_beite!$C$3="(Flere elementer)"," ",P_beite!Q27)))</f>
        <v>32</v>
      </c>
    </row>
    <row r="26" spans="2:17" x14ac:dyDescent="0.2">
      <c r="B26" s="69" t="str">
        <f>IF(P_beite!B28=0," ",IF(P_beite!$C$3="All"," ",IF(P_beite!$C$3="(Flere elementer)"," ",P_beite!B28)))</f>
        <v>5041 Snåsa</v>
      </c>
      <c r="C26" s="70">
        <f>IF(P_beite!C28=0," ",IF(P_beite!$C$3="All"," ",IF(P_beite!$C$3="(Flere elementer)"," ",P_beite!C28)))</f>
        <v>1192</v>
      </c>
      <c r="D26" s="70">
        <f>IF(P_beite!D28=0," ",IF(P_beite!$C$3="All"," ",IF(P_beite!$C$3="(Flere elementer)"," ",P_beite!D28)))</f>
        <v>1374</v>
      </c>
      <c r="E26" s="70">
        <f>IF(P_beite!E28=0," ",IF(P_beite!$C$3="All"," ",IF(P_beite!$C$3="(Flere elementer)"," ",P_beite!E28)))</f>
        <v>1406</v>
      </c>
      <c r="F26" s="70">
        <f>IF(P_beite!F28=0," ",IF(P_beite!$C$3="All"," ",IF(P_beite!$C$3="(Flere elementer)"," ",P_beite!F28)))</f>
        <v>2195</v>
      </c>
      <c r="G26" s="70">
        <f>IF(P_beite!G28=0," ",IF(P_beite!$C$3="All"," ",IF(P_beite!$C$3="(Flere elementer)"," ",P_beite!G28)))</f>
        <v>20</v>
      </c>
      <c r="H26" s="70">
        <f>IF(P_beite!H28=0," ",IF(P_beite!$C$3="All"," ",IF(P_beite!$C$3="(Flere elementer)"," ",P_beite!H28)))</f>
        <v>26</v>
      </c>
      <c r="I26" s="70" t="str">
        <f>IF(P_beite!I28=0," ",IF(P_beite!$C$3="All"," ",IF(P_beite!$C$3="(Flere elementer)"," ",P_beite!I28)))</f>
        <v xml:space="preserve"> </v>
      </c>
      <c r="J26" s="70">
        <f>IF(P_beite!J28=0," ",IF(P_beite!$C$3="All"," ",IF(P_beite!$C$3="(Flere elementer)"," ",P_beite!J28)))</f>
        <v>136</v>
      </c>
      <c r="K26" s="70" t="str">
        <f>IF(P_beite!K28=0," ",IF(P_beite!$C$3="All"," ",IF(P_beite!$C$3="(Flere elementer)"," ",P_beite!K28)))</f>
        <v xml:space="preserve"> </v>
      </c>
      <c r="L26" s="70">
        <f>IF(P_beite!L28=0," ",IF(P_beite!$C$3="All"," ",IF(P_beite!$C$3="(Flere elementer)"," ",P_beite!L28)))</f>
        <v>294</v>
      </c>
      <c r="M26" s="70">
        <f>IF(P_beite!M28=0," ",IF(P_beite!$C$3="All"," ",IF(P_beite!$C$3="(Flere elementer)"," ",P_beite!M28)))</f>
        <v>649</v>
      </c>
      <c r="N26" s="70">
        <f>IF(P_beite!N28=0," ",IF(P_beite!$C$3="All"," ",IF(P_beite!$C$3="(Flere elementer)"," ",P_beite!N28)))</f>
        <v>2349</v>
      </c>
      <c r="O26" s="70">
        <f>IF(P_beite!O28=0," ",IF(P_beite!$C$3="All"," ",IF(P_beite!$C$3="(Flere elementer)"," ",P_beite!O28)))</f>
        <v>3906</v>
      </c>
      <c r="P26" s="70">
        <f>IF(P_beite!P28=0," ",IF(P_beite!$C$3="All"," ",IF(P_beite!$C$3="(Flere elementer)"," ",P_beite!P28)))</f>
        <v>20</v>
      </c>
      <c r="Q26" s="70">
        <f>IF(P_beite!Q28=0," ",IF(P_beite!$C$3="All"," ",IF(P_beite!$C$3="(Flere elementer)"," ",P_beite!Q28)))</f>
        <v>7</v>
      </c>
    </row>
    <row r="27" spans="2:17" x14ac:dyDescent="0.2">
      <c r="B27" s="69" t="str">
        <f>IF(P_beite!B29=0," ",IF(P_beite!$C$3="All"," ",IF(P_beite!$C$3="(Flere elementer)"," ",P_beite!B29)))</f>
        <v>5042 Lierne</v>
      </c>
      <c r="C27" s="70">
        <f>IF(P_beite!C29=0," ",IF(P_beite!$C$3="All"," ",IF(P_beite!$C$3="(Flere elementer)"," ",P_beite!C29)))</f>
        <v>367</v>
      </c>
      <c r="D27" s="70">
        <f>IF(P_beite!D29=0," ",IF(P_beite!$C$3="All"," ",IF(P_beite!$C$3="(Flere elementer)"," ",P_beite!D29)))</f>
        <v>483</v>
      </c>
      <c r="E27" s="70">
        <f>IF(P_beite!E29=0," ",IF(P_beite!$C$3="All"," ",IF(P_beite!$C$3="(Flere elementer)"," ",P_beite!E29)))</f>
        <v>308</v>
      </c>
      <c r="F27" s="70">
        <f>IF(P_beite!F29=0," ",IF(P_beite!$C$3="All"," ",IF(P_beite!$C$3="(Flere elementer)"," ",P_beite!F29)))</f>
        <v>545</v>
      </c>
      <c r="G27" s="70">
        <f>IF(P_beite!G29=0," ",IF(P_beite!$C$3="All"," ",IF(P_beite!$C$3="(Flere elementer)"," ",P_beite!G29)))</f>
        <v>5</v>
      </c>
      <c r="H27" s="70">
        <f>IF(P_beite!H29=0," ",IF(P_beite!$C$3="All"," ",IF(P_beite!$C$3="(Flere elementer)"," ",P_beite!H29)))</f>
        <v>19</v>
      </c>
      <c r="I27" s="70" t="str">
        <f>IF(P_beite!I29=0," ",IF(P_beite!$C$3="All"," ",IF(P_beite!$C$3="(Flere elementer)"," ",P_beite!I29)))</f>
        <v xml:space="preserve"> </v>
      </c>
      <c r="J27" s="70" t="str">
        <f>IF(P_beite!J29=0," ",IF(P_beite!$C$3="All"," ",IF(P_beite!$C$3="(Flere elementer)"," ",P_beite!J29)))</f>
        <v xml:space="preserve"> </v>
      </c>
      <c r="K27" s="70" t="str">
        <f>IF(P_beite!K29=0," ",IF(P_beite!$C$3="All"," ",IF(P_beite!$C$3="(Flere elementer)"," ",P_beite!K29)))</f>
        <v xml:space="preserve"> </v>
      </c>
      <c r="L27" s="70">
        <f>IF(P_beite!L29=0," ",IF(P_beite!$C$3="All"," ",IF(P_beite!$C$3="(Flere elementer)"," ",P_beite!L29)))</f>
        <v>105</v>
      </c>
      <c r="M27" s="70">
        <f>IF(P_beite!M29=0," ",IF(P_beite!$C$3="All"," ",IF(P_beite!$C$3="(Flere elementer)"," ",P_beite!M29)))</f>
        <v>200</v>
      </c>
      <c r="N27" s="70">
        <f>IF(P_beite!N29=0," ",IF(P_beite!$C$3="All"," ",IF(P_beite!$C$3="(Flere elementer)"," ",P_beite!N29)))</f>
        <v>685</v>
      </c>
      <c r="O27" s="70">
        <f>IF(P_beite!O29=0," ",IF(P_beite!$C$3="All"," ",IF(P_beite!$C$3="(Flere elementer)"," ",P_beite!O29)))</f>
        <v>1200</v>
      </c>
      <c r="P27" s="70" t="str">
        <f>IF(P_beite!P29=0," ",IF(P_beite!$C$3="All"," ",IF(P_beite!$C$3="(Flere elementer)"," ",P_beite!P29)))</f>
        <v xml:space="preserve"> </v>
      </c>
      <c r="Q27" s="70">
        <f>IF(P_beite!Q29=0," ",IF(P_beite!$C$3="All"," ",IF(P_beite!$C$3="(Flere elementer)"," ",P_beite!Q29)))</f>
        <v>14</v>
      </c>
    </row>
    <row r="28" spans="2:17" x14ac:dyDescent="0.2">
      <c r="B28" s="69" t="str">
        <f>IF(P_beite!B30=0," ",IF(P_beite!$C$3="All"," ",IF(P_beite!$C$3="(Flere elementer)"," ",P_beite!B30)))</f>
        <v>5043 Røyrvik</v>
      </c>
      <c r="C28" s="70">
        <f>IF(P_beite!C30=0," ",IF(P_beite!$C$3="All"," ",IF(P_beite!$C$3="(Flere elementer)"," ",P_beite!C30)))</f>
        <v>35</v>
      </c>
      <c r="D28" s="70">
        <f>IF(P_beite!D30=0," ",IF(P_beite!$C$3="All"," ",IF(P_beite!$C$3="(Flere elementer)"," ",P_beite!D30)))</f>
        <v>86</v>
      </c>
      <c r="E28" s="70">
        <f>IF(P_beite!E30=0," ",IF(P_beite!$C$3="All"," ",IF(P_beite!$C$3="(Flere elementer)"," ",P_beite!E30)))</f>
        <v>59</v>
      </c>
      <c r="F28" s="70">
        <f>IF(P_beite!F30=0," ",IF(P_beite!$C$3="All"," ",IF(P_beite!$C$3="(Flere elementer)"," ",P_beite!F30)))</f>
        <v>80</v>
      </c>
      <c r="G28" s="70">
        <f>IF(P_beite!G30=0," ",IF(P_beite!$C$3="All"," ",IF(P_beite!$C$3="(Flere elementer)"," ",P_beite!G30)))</f>
        <v>500</v>
      </c>
      <c r="H28" s="70">
        <f>IF(P_beite!H30=0," ",IF(P_beite!$C$3="All"," ",IF(P_beite!$C$3="(Flere elementer)"," ",P_beite!H30)))</f>
        <v>7</v>
      </c>
      <c r="I28" s="70" t="str">
        <f>IF(P_beite!I30=0," ",IF(P_beite!$C$3="All"," ",IF(P_beite!$C$3="(Flere elementer)"," ",P_beite!I30)))</f>
        <v xml:space="preserve"> </v>
      </c>
      <c r="J28" s="70" t="str">
        <f>IF(P_beite!J30=0," ",IF(P_beite!$C$3="All"," ",IF(P_beite!$C$3="(Flere elementer)"," ",P_beite!J30)))</f>
        <v xml:space="preserve"> </v>
      </c>
      <c r="K28" s="70" t="str">
        <f>IF(P_beite!K30=0," ",IF(P_beite!$C$3="All"," ",IF(P_beite!$C$3="(Flere elementer)"," ",P_beite!K30)))</f>
        <v xml:space="preserve"> </v>
      </c>
      <c r="L28" s="70">
        <f>IF(P_beite!L30=0," ",IF(P_beite!$C$3="All"," ",IF(P_beite!$C$3="(Flere elementer)"," ",P_beite!L30)))</f>
        <v>45</v>
      </c>
      <c r="M28" s="70">
        <f>IF(P_beite!M30=0," ",IF(P_beite!$C$3="All"," ",IF(P_beite!$C$3="(Flere elementer)"," ",P_beite!M30)))</f>
        <v>59</v>
      </c>
      <c r="N28" s="70">
        <f>IF(P_beite!N30=0," ",IF(P_beite!$C$3="All"," ",IF(P_beite!$C$3="(Flere elementer)"," ",P_beite!N30)))</f>
        <v>117</v>
      </c>
      <c r="O28" s="70">
        <f>IF(P_beite!O30=0," ",IF(P_beite!$C$3="All"," ",IF(P_beite!$C$3="(Flere elementer)"," ",P_beite!O30)))</f>
        <v>147</v>
      </c>
      <c r="P28" s="70">
        <f>IF(P_beite!P30=0," ",IF(P_beite!$C$3="All"," ",IF(P_beite!$C$3="(Flere elementer)"," ",P_beite!P30)))</f>
        <v>443</v>
      </c>
      <c r="Q28" s="70">
        <f>IF(P_beite!Q30=0," ",IF(P_beite!$C$3="All"," ",IF(P_beite!$C$3="(Flere elementer)"," ",P_beite!Q30)))</f>
        <v>7</v>
      </c>
    </row>
    <row r="29" spans="2:17" x14ac:dyDescent="0.2">
      <c r="B29" s="69" t="str">
        <f>IF(P_beite!B31=0," ",IF(P_beite!$C$3="All"," ",IF(P_beite!$C$3="(Flere elementer)"," ",P_beite!B31)))</f>
        <v>5044 Namsskogan</v>
      </c>
      <c r="C29" s="70">
        <f>IF(P_beite!C31=0," ",IF(P_beite!$C$3="All"," ",IF(P_beite!$C$3="(Flere elementer)"," ",P_beite!C31)))</f>
        <v>410</v>
      </c>
      <c r="D29" s="70">
        <f>IF(P_beite!D31=0," ",IF(P_beite!$C$3="All"," ",IF(P_beite!$C$3="(Flere elementer)"," ",P_beite!D31)))</f>
        <v>458</v>
      </c>
      <c r="E29" s="70">
        <f>IF(P_beite!E31=0," ",IF(P_beite!$C$3="All"," ",IF(P_beite!$C$3="(Flere elementer)"," ",P_beite!E31)))</f>
        <v>606</v>
      </c>
      <c r="F29" s="70">
        <f>IF(P_beite!F31=0," ",IF(P_beite!$C$3="All"," ",IF(P_beite!$C$3="(Flere elementer)"," ",P_beite!F31)))</f>
        <v>964</v>
      </c>
      <c r="G29" s="70">
        <f>IF(P_beite!G31=0," ",IF(P_beite!$C$3="All"," ",IF(P_beite!$C$3="(Flere elementer)"," ",P_beite!G31)))</f>
        <v>265</v>
      </c>
      <c r="H29" s="70">
        <f>IF(P_beite!H31=0," ",IF(P_beite!$C$3="All"," ",IF(P_beite!$C$3="(Flere elementer)"," ",P_beite!H31)))</f>
        <v>10</v>
      </c>
      <c r="I29" s="70" t="str">
        <f>IF(P_beite!I31=0," ",IF(P_beite!$C$3="All"," ",IF(P_beite!$C$3="(Flere elementer)"," ",P_beite!I31)))</f>
        <v xml:space="preserve"> </v>
      </c>
      <c r="J29" s="70" t="str">
        <f>IF(P_beite!J31=0," ",IF(P_beite!$C$3="All"," ",IF(P_beite!$C$3="(Flere elementer)"," ",P_beite!J31)))</f>
        <v xml:space="preserve"> </v>
      </c>
      <c r="K29" s="70" t="str">
        <f>IF(P_beite!K31=0," ",IF(P_beite!$C$3="All"," ",IF(P_beite!$C$3="(Flere elementer)"," ",P_beite!K31)))</f>
        <v xml:space="preserve"> </v>
      </c>
      <c r="L29" s="70">
        <f>IF(P_beite!L31=0," ",IF(P_beite!$C$3="All"," ",IF(P_beite!$C$3="(Flere elementer)"," ",P_beite!L31)))</f>
        <v>74</v>
      </c>
      <c r="M29" s="70">
        <f>IF(P_beite!M31=0," ",IF(P_beite!$C$3="All"," ",IF(P_beite!$C$3="(Flere elementer)"," ",P_beite!M31)))</f>
        <v>182</v>
      </c>
      <c r="N29" s="70">
        <f>IF(P_beite!N31=0," ",IF(P_beite!$C$3="All"," ",IF(P_beite!$C$3="(Flere elementer)"," ",P_beite!N31)))</f>
        <v>782</v>
      </c>
      <c r="O29" s="70">
        <f>IF(P_beite!O31=0," ",IF(P_beite!$C$3="All"," ",IF(P_beite!$C$3="(Flere elementer)"," ",P_beite!O31)))</f>
        <v>1266</v>
      </c>
      <c r="P29" s="70" t="str">
        <f>IF(P_beite!P31=0," ",IF(P_beite!$C$3="All"," ",IF(P_beite!$C$3="(Flere elementer)"," ",P_beite!P31)))</f>
        <v xml:space="preserve"> </v>
      </c>
      <c r="Q29" s="70">
        <f>IF(P_beite!Q31=0," ",IF(P_beite!$C$3="All"," ",IF(P_beite!$C$3="(Flere elementer)"," ",P_beite!Q31)))</f>
        <v>8</v>
      </c>
    </row>
    <row r="30" spans="2:17" x14ac:dyDescent="0.2">
      <c r="B30" s="69" t="str">
        <f>IF(P_beite!B32=0," ",IF(P_beite!$C$3="All"," ",IF(P_beite!$C$3="(Flere elementer)"," ",P_beite!B32)))</f>
        <v>5045 Grong</v>
      </c>
      <c r="C30" s="70">
        <f>IF(P_beite!C32=0," ",IF(P_beite!$C$3="All"," ",IF(P_beite!$C$3="(Flere elementer)"," ",P_beite!C32)))</f>
        <v>958</v>
      </c>
      <c r="D30" s="70">
        <f>IF(P_beite!D32=0," ",IF(P_beite!$C$3="All"," ",IF(P_beite!$C$3="(Flere elementer)"," ",P_beite!D32)))</f>
        <v>909</v>
      </c>
      <c r="E30" s="70">
        <f>IF(P_beite!E32=0," ",IF(P_beite!$C$3="All"," ",IF(P_beite!$C$3="(Flere elementer)"," ",P_beite!E32)))</f>
        <v>922</v>
      </c>
      <c r="F30" s="70">
        <f>IF(P_beite!F32=0," ",IF(P_beite!$C$3="All"," ",IF(P_beite!$C$3="(Flere elementer)"," ",P_beite!F32)))</f>
        <v>1480</v>
      </c>
      <c r="G30" s="70" t="str">
        <f>IF(P_beite!G32=0," ",IF(P_beite!$C$3="All"," ",IF(P_beite!$C$3="(Flere elementer)"," ",P_beite!G32)))</f>
        <v xml:space="preserve"> </v>
      </c>
      <c r="H30" s="70">
        <f>IF(P_beite!H32=0," ",IF(P_beite!$C$3="All"," ",IF(P_beite!$C$3="(Flere elementer)"," ",P_beite!H32)))</f>
        <v>36</v>
      </c>
      <c r="I30" s="70">
        <f>IF(P_beite!I32=0," ",IF(P_beite!$C$3="All"," ",IF(P_beite!$C$3="(Flere elementer)"," ",P_beite!I32)))</f>
        <v>13</v>
      </c>
      <c r="J30" s="70">
        <f>IF(P_beite!J32=0," ",IF(P_beite!$C$3="All"," ",IF(P_beite!$C$3="(Flere elementer)"," ",P_beite!J32)))</f>
        <v>37</v>
      </c>
      <c r="K30" s="70" t="str">
        <f>IF(P_beite!K32=0," ",IF(P_beite!$C$3="All"," ",IF(P_beite!$C$3="(Flere elementer)"," ",P_beite!K32)))</f>
        <v xml:space="preserve"> </v>
      </c>
      <c r="L30" s="70">
        <f>IF(P_beite!L32=0," ",IF(P_beite!$C$3="All"," ",IF(P_beite!$C$3="(Flere elementer)"," ",P_beite!L32)))</f>
        <v>53</v>
      </c>
      <c r="M30" s="70">
        <f>IF(P_beite!M32=0," ",IF(P_beite!$C$3="All"," ",IF(P_beite!$C$3="(Flere elementer)"," ",P_beite!M32)))</f>
        <v>192</v>
      </c>
      <c r="N30" s="70">
        <f>IF(P_beite!N32=0," ",IF(P_beite!$C$3="All"," ",IF(P_beite!$C$3="(Flere elementer)"," ",P_beite!N32)))</f>
        <v>1728</v>
      </c>
      <c r="O30" s="70">
        <f>IF(P_beite!O32=0," ",IF(P_beite!$C$3="All"," ",IF(P_beite!$C$3="(Flere elementer)"," ",P_beite!O32)))</f>
        <v>2745</v>
      </c>
      <c r="P30" s="70" t="str">
        <f>IF(P_beite!P32=0," ",IF(P_beite!$C$3="All"," ",IF(P_beite!$C$3="(Flere elementer)"," ",P_beite!P32)))</f>
        <v xml:space="preserve"> </v>
      </c>
      <c r="Q30" s="70">
        <f>IF(P_beite!Q32=0," ",IF(P_beite!$C$3="All"," ",IF(P_beite!$C$3="(Flere elementer)"," ",P_beite!Q32)))</f>
        <v>31</v>
      </c>
    </row>
    <row r="31" spans="2:17" x14ac:dyDescent="0.2">
      <c r="B31" s="69" t="str">
        <f>IF(P_beite!B33=0," ",IF(P_beite!$C$3="All"," ",IF(P_beite!$C$3="(Flere elementer)"," ",P_beite!B33)))</f>
        <v>5046 Høylandet</v>
      </c>
      <c r="C31" s="70">
        <f>IF(P_beite!C33=0," ",IF(P_beite!$C$3="All"," ",IF(P_beite!$C$3="(Flere elementer)"," ",P_beite!C33)))</f>
        <v>959</v>
      </c>
      <c r="D31" s="70">
        <f>IF(P_beite!D33=0," ",IF(P_beite!$C$3="All"," ",IF(P_beite!$C$3="(Flere elementer)"," ",P_beite!D33)))</f>
        <v>936</v>
      </c>
      <c r="E31" s="70">
        <f>IF(P_beite!E33=0," ",IF(P_beite!$C$3="All"," ",IF(P_beite!$C$3="(Flere elementer)"," ",P_beite!E33)))</f>
        <v>1010</v>
      </c>
      <c r="F31" s="70">
        <f>IF(P_beite!F33=0," ",IF(P_beite!$C$3="All"," ",IF(P_beite!$C$3="(Flere elementer)"," ",P_beite!F33)))</f>
        <v>1758</v>
      </c>
      <c r="G31" s="70" t="str">
        <f>IF(P_beite!G33=0," ",IF(P_beite!$C$3="All"," ",IF(P_beite!$C$3="(Flere elementer)"," ",P_beite!G33)))</f>
        <v xml:space="preserve"> </v>
      </c>
      <c r="H31" s="70">
        <f>IF(P_beite!H33=0," ",IF(P_beite!$C$3="All"," ",IF(P_beite!$C$3="(Flere elementer)"," ",P_beite!H33)))</f>
        <v>46</v>
      </c>
      <c r="I31" s="70" t="str">
        <f>IF(P_beite!I33=0," ",IF(P_beite!$C$3="All"," ",IF(P_beite!$C$3="(Flere elementer)"," ",P_beite!I33)))</f>
        <v xml:space="preserve"> </v>
      </c>
      <c r="J31" s="70" t="str">
        <f>IF(P_beite!J33=0," ",IF(P_beite!$C$3="All"," ",IF(P_beite!$C$3="(Flere elementer)"," ",P_beite!J33)))</f>
        <v xml:space="preserve"> </v>
      </c>
      <c r="K31" s="70" t="str">
        <f>IF(P_beite!K33=0," ",IF(P_beite!$C$3="All"," ",IF(P_beite!$C$3="(Flere elementer)"," ",P_beite!K33)))</f>
        <v xml:space="preserve"> </v>
      </c>
      <c r="L31" s="70">
        <f>IF(P_beite!L33=0," ",IF(P_beite!$C$3="All"," ",IF(P_beite!$C$3="(Flere elementer)"," ",P_beite!L33)))</f>
        <v>83</v>
      </c>
      <c r="M31" s="70">
        <f>IF(P_beite!M33=0," ",IF(P_beite!$C$3="All"," ",IF(P_beite!$C$3="(Flere elementer)"," ",P_beite!M33)))</f>
        <v>139</v>
      </c>
      <c r="N31" s="70">
        <f>IF(P_beite!N33=0," ",IF(P_beite!$C$3="All"," ",IF(P_beite!$C$3="(Flere elementer)"," ",P_beite!N33)))</f>
        <v>1812</v>
      </c>
      <c r="O31" s="70">
        <f>IF(P_beite!O33=0," ",IF(P_beite!$C$3="All"," ",IF(P_beite!$C$3="(Flere elementer)"," ",P_beite!O33)))</f>
        <v>2899</v>
      </c>
      <c r="P31" s="70" t="str">
        <f>IF(P_beite!P33=0," ",IF(P_beite!$C$3="All"," ",IF(P_beite!$C$3="(Flere elementer)"," ",P_beite!P33)))</f>
        <v xml:space="preserve"> </v>
      </c>
      <c r="Q31" s="70" t="str">
        <f>IF(P_beite!Q33=0," ",IF(P_beite!$C$3="All"," ",IF(P_beite!$C$3="(Flere elementer)"," ",P_beite!Q33)))</f>
        <v xml:space="preserve"> </v>
      </c>
    </row>
    <row r="32" spans="2:17" x14ac:dyDescent="0.2">
      <c r="B32" s="69" t="str">
        <f>IF(P_beite!B34=0," ",IF(P_beite!$C$3="All"," ",IF(P_beite!$C$3="(Flere elementer)"," ",P_beite!B34)))</f>
        <v>5047 Overhalla</v>
      </c>
      <c r="C32" s="70">
        <f>IF(P_beite!C34=0," ",IF(P_beite!$C$3="All"," ",IF(P_beite!$C$3="(Flere elementer)"," ",P_beite!C34)))</f>
        <v>1716</v>
      </c>
      <c r="D32" s="70">
        <f>IF(P_beite!D34=0," ",IF(P_beite!$C$3="All"," ",IF(P_beite!$C$3="(Flere elementer)"," ",P_beite!D34)))</f>
        <v>1859</v>
      </c>
      <c r="E32" s="70">
        <f>IF(P_beite!E34=0," ",IF(P_beite!$C$3="All"," ",IF(P_beite!$C$3="(Flere elementer)"," ",P_beite!E34)))</f>
        <v>804</v>
      </c>
      <c r="F32" s="70">
        <f>IF(P_beite!F34=0," ",IF(P_beite!$C$3="All"," ",IF(P_beite!$C$3="(Flere elementer)"," ",P_beite!F34)))</f>
        <v>1380</v>
      </c>
      <c r="G32" s="70">
        <f>IF(P_beite!G34=0," ",IF(P_beite!$C$3="All"," ",IF(P_beite!$C$3="(Flere elementer)"," ",P_beite!G34)))</f>
        <v>4</v>
      </c>
      <c r="H32" s="70">
        <f>IF(P_beite!H34=0," ",IF(P_beite!$C$3="All"," ",IF(P_beite!$C$3="(Flere elementer)"," ",P_beite!H34)))</f>
        <v>16</v>
      </c>
      <c r="I32" s="70">
        <f>IF(P_beite!I34=0," ",IF(P_beite!$C$3="All"," ",IF(P_beite!$C$3="(Flere elementer)"," ",P_beite!I34)))</f>
        <v>2</v>
      </c>
      <c r="J32" s="70" t="str">
        <f>IF(P_beite!J34=0," ",IF(P_beite!$C$3="All"," ",IF(P_beite!$C$3="(Flere elementer)"," ",P_beite!J34)))</f>
        <v xml:space="preserve"> </v>
      </c>
      <c r="K32" s="70">
        <f>IF(P_beite!K34=0," ",IF(P_beite!$C$3="All"," ",IF(P_beite!$C$3="(Flere elementer)"," ",P_beite!K34)))</f>
        <v>1</v>
      </c>
      <c r="L32" s="70">
        <f>IF(P_beite!L34=0," ",IF(P_beite!$C$3="All"," ",IF(P_beite!$C$3="(Flere elementer)"," ",P_beite!L34)))</f>
        <v>80</v>
      </c>
      <c r="M32" s="70">
        <f>IF(P_beite!M34=0," ",IF(P_beite!$C$3="All"," ",IF(P_beite!$C$3="(Flere elementer)"," ",P_beite!M34)))</f>
        <v>258</v>
      </c>
      <c r="N32" s="70">
        <f>IF(P_beite!N34=0," ",IF(P_beite!$C$3="All"," ",IF(P_beite!$C$3="(Flere elementer)"," ",P_beite!N34)))</f>
        <v>1206</v>
      </c>
      <c r="O32" s="70">
        <f>IF(P_beite!O34=0," ",IF(P_beite!$C$3="All"," ",IF(P_beite!$C$3="(Flere elementer)"," ",P_beite!O34)))</f>
        <v>1879</v>
      </c>
      <c r="P32" s="70" t="str">
        <f>IF(P_beite!P34=0," ",IF(P_beite!$C$3="All"," ",IF(P_beite!$C$3="(Flere elementer)"," ",P_beite!P34)))</f>
        <v xml:space="preserve"> </v>
      </c>
      <c r="Q32" s="70" t="str">
        <f>IF(P_beite!Q34=0," ",IF(P_beite!$C$3="All"," ",IF(P_beite!$C$3="(Flere elementer)"," ",P_beite!Q34)))</f>
        <v xml:space="preserve"> </v>
      </c>
    </row>
    <row r="33" spans="2:17" x14ac:dyDescent="0.2">
      <c r="B33" s="69" t="str">
        <f>IF(P_beite!B35=0," ",IF(P_beite!$C$3="All"," ",IF(P_beite!$C$3="(Flere elementer)"," ",P_beite!B35)))</f>
        <v>5049 Flatanger</v>
      </c>
      <c r="C33" s="70">
        <f>IF(P_beite!C35=0," ",IF(P_beite!$C$3="All"," ",IF(P_beite!$C$3="(Flere elementer)"," ",P_beite!C35)))</f>
        <v>284</v>
      </c>
      <c r="D33" s="70">
        <f>IF(P_beite!D35=0," ",IF(P_beite!$C$3="All"," ",IF(P_beite!$C$3="(Flere elementer)"," ",P_beite!D35)))</f>
        <v>350</v>
      </c>
      <c r="E33" s="70">
        <f>IF(P_beite!E35=0," ",IF(P_beite!$C$3="All"," ",IF(P_beite!$C$3="(Flere elementer)"," ",P_beite!E35)))</f>
        <v>2038</v>
      </c>
      <c r="F33" s="70">
        <f>IF(P_beite!F35=0," ",IF(P_beite!$C$3="All"," ",IF(P_beite!$C$3="(Flere elementer)"," ",P_beite!F35)))</f>
        <v>2681</v>
      </c>
      <c r="G33" s="70">
        <f>IF(P_beite!G35=0," ",IF(P_beite!$C$3="All"," ",IF(P_beite!$C$3="(Flere elementer)"," ",P_beite!G35)))</f>
        <v>62</v>
      </c>
      <c r="H33" s="70">
        <f>IF(P_beite!H35=0," ",IF(P_beite!$C$3="All"," ",IF(P_beite!$C$3="(Flere elementer)"," ",P_beite!H35)))</f>
        <v>3</v>
      </c>
      <c r="I33" s="70" t="str">
        <f>IF(P_beite!I35=0," ",IF(P_beite!$C$3="All"," ",IF(P_beite!$C$3="(Flere elementer)"," ",P_beite!I35)))</f>
        <v xml:space="preserve"> </v>
      </c>
      <c r="J33" s="70" t="str">
        <f>IF(P_beite!J35=0," ",IF(P_beite!$C$3="All"," ",IF(P_beite!$C$3="(Flere elementer)"," ",P_beite!J35)))</f>
        <v xml:space="preserve"> </v>
      </c>
      <c r="K33" s="70">
        <f>IF(P_beite!K35=0," ",IF(P_beite!$C$3="All"," ",IF(P_beite!$C$3="(Flere elementer)"," ",P_beite!K35)))</f>
        <v>3</v>
      </c>
      <c r="L33" s="70">
        <f>IF(P_beite!L35=0," ",IF(P_beite!$C$3="All"," ",IF(P_beite!$C$3="(Flere elementer)"," ",P_beite!L35)))</f>
        <v>133</v>
      </c>
      <c r="M33" s="70">
        <f>IF(P_beite!M35=0," ",IF(P_beite!$C$3="All"," ",IF(P_beite!$C$3="(Flere elementer)"," ",P_beite!M35)))</f>
        <v>257</v>
      </c>
      <c r="N33" s="70">
        <f>IF(P_beite!N35=0," ",IF(P_beite!$C$3="All"," ",IF(P_beite!$C$3="(Flere elementer)"," ",P_beite!N35)))</f>
        <v>3662</v>
      </c>
      <c r="O33" s="70">
        <f>IF(P_beite!O35=0," ",IF(P_beite!$C$3="All"," ",IF(P_beite!$C$3="(Flere elementer)"," ",P_beite!O35)))</f>
        <v>4607</v>
      </c>
      <c r="P33" s="70">
        <f>IF(P_beite!P35=0," ",IF(P_beite!$C$3="All"," ",IF(P_beite!$C$3="(Flere elementer)"," ",P_beite!P35)))</f>
        <v>62</v>
      </c>
      <c r="Q33" s="70">
        <f>IF(P_beite!Q35=0," ",IF(P_beite!$C$3="All"," ",IF(P_beite!$C$3="(Flere elementer)"," ",P_beite!Q35)))</f>
        <v>6</v>
      </c>
    </row>
    <row r="34" spans="2:17" x14ac:dyDescent="0.2">
      <c r="B34" s="69" t="str">
        <f>IF(P_beite!B36=0," ",IF(P_beite!$C$3="All"," ",IF(P_beite!$C$3="(Flere elementer)"," ",P_beite!B36)))</f>
        <v>5052 Leka</v>
      </c>
      <c r="C34" s="70">
        <f>IF(P_beite!C36=0," ",IF(P_beite!$C$3="All"," ",IF(P_beite!$C$3="(Flere elementer)"," ",P_beite!C36)))</f>
        <v>405</v>
      </c>
      <c r="D34" s="70">
        <f>IF(P_beite!D36=0," ",IF(P_beite!$C$3="All"," ",IF(P_beite!$C$3="(Flere elementer)"," ",P_beite!D36)))</f>
        <v>418</v>
      </c>
      <c r="E34" s="70">
        <f>IF(P_beite!E36=0," ",IF(P_beite!$C$3="All"," ",IF(P_beite!$C$3="(Flere elementer)"," ",P_beite!E36)))</f>
        <v>582</v>
      </c>
      <c r="F34" s="70">
        <f>IF(P_beite!F36=0," ",IF(P_beite!$C$3="All"," ",IF(P_beite!$C$3="(Flere elementer)"," ",P_beite!F36)))</f>
        <v>636</v>
      </c>
      <c r="G34" s="70">
        <f>IF(P_beite!G36=0," ",IF(P_beite!$C$3="All"," ",IF(P_beite!$C$3="(Flere elementer)"," ",P_beite!G36)))</f>
        <v>68</v>
      </c>
      <c r="H34" s="70" t="str">
        <f>IF(P_beite!H36=0," ",IF(P_beite!$C$3="All"," ",IF(P_beite!$C$3="(Flere elementer)"," ",P_beite!H36)))</f>
        <v xml:space="preserve"> </v>
      </c>
      <c r="I34" s="70" t="str">
        <f>IF(P_beite!I36=0," ",IF(P_beite!$C$3="All"," ",IF(P_beite!$C$3="(Flere elementer)"," ",P_beite!I36)))</f>
        <v xml:space="preserve"> </v>
      </c>
      <c r="J34" s="70" t="str">
        <f>IF(P_beite!J36=0," ",IF(P_beite!$C$3="All"," ",IF(P_beite!$C$3="(Flere elementer)"," ",P_beite!J36)))</f>
        <v xml:space="preserve"> </v>
      </c>
      <c r="K34" s="70" t="str">
        <f>IF(P_beite!K36=0," ",IF(P_beite!$C$3="All"," ",IF(P_beite!$C$3="(Flere elementer)"," ",P_beite!K36)))</f>
        <v xml:space="preserve"> </v>
      </c>
      <c r="L34" s="70">
        <f>IF(P_beite!L36=0," ",IF(P_beite!$C$3="All"," ",IF(P_beite!$C$3="(Flere elementer)"," ",P_beite!L36)))</f>
        <v>121</v>
      </c>
      <c r="M34" s="70">
        <f>IF(P_beite!M36=0," ",IF(P_beite!$C$3="All"," ",IF(P_beite!$C$3="(Flere elementer)"," ",P_beite!M36)))</f>
        <v>144</v>
      </c>
      <c r="N34" s="70">
        <f>IF(P_beite!N36=0," ",IF(P_beite!$C$3="All"," ",IF(P_beite!$C$3="(Flere elementer)"," ",P_beite!N36)))</f>
        <v>1113</v>
      </c>
      <c r="O34" s="70">
        <f>IF(P_beite!O36=0," ",IF(P_beite!$C$3="All"," ",IF(P_beite!$C$3="(Flere elementer)"," ",P_beite!O36)))</f>
        <v>1190</v>
      </c>
      <c r="P34" s="70">
        <f>IF(P_beite!P36=0," ",IF(P_beite!$C$3="All"," ",IF(P_beite!$C$3="(Flere elementer)"," ",P_beite!P36)))</f>
        <v>39</v>
      </c>
      <c r="Q34" s="70" t="str">
        <f>IF(P_beite!Q36=0," ",IF(P_beite!$C$3="All"," ",IF(P_beite!$C$3="(Flere elementer)"," ",P_beite!Q36)))</f>
        <v xml:space="preserve"> </v>
      </c>
    </row>
    <row r="35" spans="2:17" x14ac:dyDescent="0.2">
      <c r="B35" s="69" t="str">
        <f>IF(P_beite!B37=0," ",IF(P_beite!$C$3="All"," ",IF(P_beite!$C$3="(Flere elementer)"," ",P_beite!B37)))</f>
        <v>5053 Inderøy</v>
      </c>
      <c r="C35" s="70">
        <f>IF(P_beite!C37=0," ",IF(P_beite!$C$3="All"," ",IF(P_beite!$C$3="(Flere elementer)"," ",P_beite!C37)))</f>
        <v>2396</v>
      </c>
      <c r="D35" s="70">
        <f>IF(P_beite!D37=0," ",IF(P_beite!$C$3="All"," ",IF(P_beite!$C$3="(Flere elementer)"," ",P_beite!D37)))</f>
        <v>2466</v>
      </c>
      <c r="E35" s="70">
        <f>IF(P_beite!E37=0," ",IF(P_beite!$C$3="All"," ",IF(P_beite!$C$3="(Flere elementer)"," ",P_beite!E37)))</f>
        <v>1949</v>
      </c>
      <c r="F35" s="70">
        <f>IF(P_beite!F37=0," ",IF(P_beite!$C$3="All"," ",IF(P_beite!$C$3="(Flere elementer)"," ",P_beite!F37)))</f>
        <v>3229</v>
      </c>
      <c r="G35" s="70">
        <f>IF(P_beite!G37=0," ",IF(P_beite!$C$3="All"," ",IF(P_beite!$C$3="(Flere elementer)"," ",P_beite!G37)))</f>
        <v>83</v>
      </c>
      <c r="H35" s="70">
        <f>IF(P_beite!H37=0," ",IF(P_beite!$C$3="All"," ",IF(P_beite!$C$3="(Flere elementer)"," ",P_beite!H37)))</f>
        <v>37</v>
      </c>
      <c r="I35" s="70" t="str">
        <f>IF(P_beite!I37=0," ",IF(P_beite!$C$3="All"," ",IF(P_beite!$C$3="(Flere elementer)"," ",P_beite!I37)))</f>
        <v xml:space="preserve"> </v>
      </c>
      <c r="J35" s="70">
        <f>IF(P_beite!J37=0," ",IF(P_beite!$C$3="All"," ",IF(P_beite!$C$3="(Flere elementer)"," ",P_beite!J37)))</f>
        <v>189</v>
      </c>
      <c r="K35" s="70" t="str">
        <f>IF(P_beite!K37=0," ",IF(P_beite!$C$3="All"," ",IF(P_beite!$C$3="(Flere elementer)"," ",P_beite!K37)))</f>
        <v xml:space="preserve"> </v>
      </c>
      <c r="L35" s="70">
        <f>IF(P_beite!L37=0," ",IF(P_beite!$C$3="All"," ",IF(P_beite!$C$3="(Flere elementer)"," ",P_beite!L37)))</f>
        <v>486</v>
      </c>
      <c r="M35" s="70">
        <f>IF(P_beite!M37=0," ",IF(P_beite!$C$3="All"," ",IF(P_beite!$C$3="(Flere elementer)"," ",P_beite!M37)))</f>
        <v>766</v>
      </c>
      <c r="N35" s="70">
        <f>IF(P_beite!N37=0," ",IF(P_beite!$C$3="All"," ",IF(P_beite!$C$3="(Flere elementer)"," ",P_beite!N37)))</f>
        <v>2955</v>
      </c>
      <c r="O35" s="70">
        <f>IF(P_beite!O37=0," ",IF(P_beite!$C$3="All"," ",IF(P_beite!$C$3="(Flere elementer)"," ",P_beite!O37)))</f>
        <v>4612</v>
      </c>
      <c r="P35" s="70">
        <f>IF(P_beite!P37=0," ",IF(P_beite!$C$3="All"," ",IF(P_beite!$C$3="(Flere elementer)"," ",P_beite!P37)))</f>
        <v>43</v>
      </c>
      <c r="Q35" s="70">
        <f>IF(P_beite!Q37=0," ",IF(P_beite!$C$3="All"," ",IF(P_beite!$C$3="(Flere elementer)"," ",P_beite!Q37)))</f>
        <v>13</v>
      </c>
    </row>
    <row r="36" spans="2:17" x14ac:dyDescent="0.2">
      <c r="B36" s="69" t="str">
        <f>IF(P_beite!B38=0," ",IF(P_beite!$C$3="All"," ",IF(P_beite!$C$3="(Flere elementer)"," ",P_beite!B38)))</f>
        <v>5054 Indre Fosen</v>
      </c>
      <c r="C36" s="70">
        <f>IF(P_beite!C38=0," ",IF(P_beite!$C$3="All"," ",IF(P_beite!$C$3="(Flere elementer)"," ",P_beite!C38)))</f>
        <v>2892</v>
      </c>
      <c r="D36" s="70">
        <f>IF(P_beite!D38=0," ",IF(P_beite!$C$3="All"," ",IF(P_beite!$C$3="(Flere elementer)"," ",P_beite!D38)))</f>
        <v>3455</v>
      </c>
      <c r="E36" s="70">
        <f>IF(P_beite!E38=0," ",IF(P_beite!$C$3="All"," ",IF(P_beite!$C$3="(Flere elementer)"," ",P_beite!E38)))</f>
        <v>3321</v>
      </c>
      <c r="F36" s="70">
        <f>IF(P_beite!F38=0," ",IF(P_beite!$C$3="All"," ",IF(P_beite!$C$3="(Flere elementer)"," ",P_beite!F38)))</f>
        <v>4726</v>
      </c>
      <c r="G36" s="70">
        <f>IF(P_beite!G38=0," ",IF(P_beite!$C$3="All"," ",IF(P_beite!$C$3="(Flere elementer)"," ",P_beite!G38)))</f>
        <v>295</v>
      </c>
      <c r="H36" s="70">
        <f>IF(P_beite!H38=0," ",IF(P_beite!$C$3="All"," ",IF(P_beite!$C$3="(Flere elementer)"," ",P_beite!H38)))</f>
        <v>68</v>
      </c>
      <c r="I36" s="70" t="str">
        <f>IF(P_beite!I38=0," ",IF(P_beite!$C$3="All"," ",IF(P_beite!$C$3="(Flere elementer)"," ",P_beite!I38)))</f>
        <v xml:space="preserve"> </v>
      </c>
      <c r="J36" s="70" t="str">
        <f>IF(P_beite!J38=0," ",IF(P_beite!$C$3="All"," ",IF(P_beite!$C$3="(Flere elementer)"," ",P_beite!J38)))</f>
        <v xml:space="preserve"> </v>
      </c>
      <c r="K36" s="70">
        <f>IF(P_beite!K38=0," ",IF(P_beite!$C$3="All"," ",IF(P_beite!$C$3="(Flere elementer)"," ",P_beite!K38)))</f>
        <v>5</v>
      </c>
      <c r="L36" s="70">
        <f>IF(P_beite!L38=0," ",IF(P_beite!$C$3="All"," ",IF(P_beite!$C$3="(Flere elementer)"," ",P_beite!L38)))</f>
        <v>667</v>
      </c>
      <c r="M36" s="70">
        <f>IF(P_beite!M38=0," ",IF(P_beite!$C$3="All"," ",IF(P_beite!$C$3="(Flere elementer)"," ",P_beite!M38)))</f>
        <v>1308</v>
      </c>
      <c r="N36" s="70">
        <f>IF(P_beite!N38=0," ",IF(P_beite!$C$3="All"," ",IF(P_beite!$C$3="(Flere elementer)"," ",P_beite!N38)))</f>
        <v>5883</v>
      </c>
      <c r="O36" s="70">
        <f>IF(P_beite!O38=0," ",IF(P_beite!$C$3="All"," ",IF(P_beite!$C$3="(Flere elementer)"," ",P_beite!O38)))</f>
        <v>8293</v>
      </c>
      <c r="P36" s="70">
        <f>IF(P_beite!P38=0," ",IF(P_beite!$C$3="All"," ",IF(P_beite!$C$3="(Flere elementer)"," ",P_beite!P38)))</f>
        <v>161</v>
      </c>
      <c r="Q36" s="70">
        <f>IF(P_beite!Q38=0," ",IF(P_beite!$C$3="All"," ",IF(P_beite!$C$3="(Flere elementer)"," ",P_beite!Q38)))</f>
        <v>51</v>
      </c>
    </row>
    <row r="37" spans="2:17" x14ac:dyDescent="0.2">
      <c r="B37" s="69" t="str">
        <f>IF(P_beite!B39=0," ",IF(P_beite!$C$3="All"," ",IF(P_beite!$C$3="(Flere elementer)"," ",P_beite!B39)))</f>
        <v>5055 Heim</v>
      </c>
      <c r="C37" s="70">
        <f>IF(P_beite!C39=0," ",IF(P_beite!$C$3="All"," ",IF(P_beite!$C$3="(Flere elementer)"," ",P_beite!C39)))</f>
        <v>1677</v>
      </c>
      <c r="D37" s="70">
        <f>IF(P_beite!D39=0," ",IF(P_beite!$C$3="All"," ",IF(P_beite!$C$3="(Flere elementer)"," ",P_beite!D39)))</f>
        <v>1776</v>
      </c>
      <c r="E37" s="70">
        <f>IF(P_beite!E39=0," ",IF(P_beite!$C$3="All"," ",IF(P_beite!$C$3="(Flere elementer)"," ",P_beite!E39)))</f>
        <v>1988</v>
      </c>
      <c r="F37" s="70">
        <f>IF(P_beite!F39=0," ",IF(P_beite!$C$3="All"," ",IF(P_beite!$C$3="(Flere elementer)"," ",P_beite!F39)))</f>
        <v>2853</v>
      </c>
      <c r="G37" s="70">
        <f>IF(P_beite!G39=0," ",IF(P_beite!$C$3="All"," ",IF(P_beite!$C$3="(Flere elementer)"," ",P_beite!G39)))</f>
        <v>311</v>
      </c>
      <c r="H37" s="70">
        <f>IF(P_beite!H39=0," ",IF(P_beite!$C$3="All"," ",IF(P_beite!$C$3="(Flere elementer)"," ",P_beite!H39)))</f>
        <v>119</v>
      </c>
      <c r="I37" s="70">
        <f>IF(P_beite!I39=0," ",IF(P_beite!$C$3="All"," ",IF(P_beite!$C$3="(Flere elementer)"," ",P_beite!I39)))</f>
        <v>31</v>
      </c>
      <c r="J37" s="70" t="str">
        <f>IF(P_beite!J39=0," ",IF(P_beite!$C$3="All"," ",IF(P_beite!$C$3="(Flere elementer)"," ",P_beite!J39)))</f>
        <v xml:space="preserve"> </v>
      </c>
      <c r="K37" s="70">
        <f>IF(P_beite!K39=0," ",IF(P_beite!$C$3="All"," ",IF(P_beite!$C$3="(Flere elementer)"," ",P_beite!K39)))</f>
        <v>4</v>
      </c>
      <c r="L37" s="70">
        <f>IF(P_beite!L39=0," ",IF(P_beite!$C$3="All"," ",IF(P_beite!$C$3="(Flere elementer)"," ",P_beite!L39)))</f>
        <v>238</v>
      </c>
      <c r="M37" s="70">
        <f>IF(P_beite!M39=0," ",IF(P_beite!$C$3="All"," ",IF(P_beite!$C$3="(Flere elementer)"," ",P_beite!M39)))</f>
        <v>557</v>
      </c>
      <c r="N37" s="70">
        <f>IF(P_beite!N39=0," ",IF(P_beite!$C$3="All"," ",IF(P_beite!$C$3="(Flere elementer)"," ",P_beite!N39)))</f>
        <v>3866</v>
      </c>
      <c r="O37" s="70">
        <f>IF(P_beite!O39=0," ",IF(P_beite!$C$3="All"," ",IF(P_beite!$C$3="(Flere elementer)"," ",P_beite!O39)))</f>
        <v>4981</v>
      </c>
      <c r="P37" s="70">
        <f>IF(P_beite!P39=0," ",IF(P_beite!$C$3="All"," ",IF(P_beite!$C$3="(Flere elementer)"," ",P_beite!P39)))</f>
        <v>168</v>
      </c>
      <c r="Q37" s="70">
        <f>IF(P_beite!Q39=0," ",IF(P_beite!$C$3="All"," ",IF(P_beite!$C$3="(Flere elementer)"," ",P_beite!Q39)))</f>
        <v>23</v>
      </c>
    </row>
    <row r="38" spans="2:17" x14ac:dyDescent="0.2">
      <c r="B38" s="69" t="str">
        <f>IF(P_beite!B40=0," ",IF(P_beite!$C$3="All"," ",IF(P_beite!$C$3="(Flere elementer)"," ",P_beite!B40)))</f>
        <v>5056 Hitra</v>
      </c>
      <c r="C38" s="70">
        <f>IF(P_beite!C40=0," ",IF(P_beite!$C$3="All"," ",IF(P_beite!$C$3="(Flere elementer)"," ",P_beite!C40)))</f>
        <v>429</v>
      </c>
      <c r="D38" s="70">
        <f>IF(P_beite!D40=0," ",IF(P_beite!$C$3="All"," ",IF(P_beite!$C$3="(Flere elementer)"," ",P_beite!D40)))</f>
        <v>433</v>
      </c>
      <c r="E38" s="70">
        <f>IF(P_beite!E40=0," ",IF(P_beite!$C$3="All"," ",IF(P_beite!$C$3="(Flere elementer)"," ",P_beite!E40)))</f>
        <v>2935</v>
      </c>
      <c r="F38" s="70">
        <f>IF(P_beite!F40=0," ",IF(P_beite!$C$3="All"," ",IF(P_beite!$C$3="(Flere elementer)"," ",P_beite!F40)))</f>
        <v>3781</v>
      </c>
      <c r="G38" s="70">
        <f>IF(P_beite!G40=0," ",IF(P_beite!$C$3="All"," ",IF(P_beite!$C$3="(Flere elementer)"," ",P_beite!G40)))</f>
        <v>55</v>
      </c>
      <c r="H38" s="70">
        <f>IF(P_beite!H40=0," ",IF(P_beite!$C$3="All"," ",IF(P_beite!$C$3="(Flere elementer)"," ",P_beite!H40)))</f>
        <v>42</v>
      </c>
      <c r="I38" s="70" t="str">
        <f>IF(P_beite!I40=0," ",IF(P_beite!$C$3="All"," ",IF(P_beite!$C$3="(Flere elementer)"," ",P_beite!I40)))</f>
        <v xml:space="preserve"> </v>
      </c>
      <c r="J38" s="70">
        <f>IF(P_beite!J40=0," ",IF(P_beite!$C$3="All"," ",IF(P_beite!$C$3="(Flere elementer)"," ",P_beite!J40)))</f>
        <v>82</v>
      </c>
      <c r="K38" s="70">
        <f>IF(P_beite!K40=0," ",IF(P_beite!$C$3="All"," ",IF(P_beite!$C$3="(Flere elementer)"," ",P_beite!K40)))</f>
        <v>3</v>
      </c>
      <c r="L38" s="70">
        <f>IF(P_beite!L40=0," ",IF(P_beite!$C$3="All"," ",IF(P_beite!$C$3="(Flere elementer)"," ",P_beite!L40)))</f>
        <v>63</v>
      </c>
      <c r="M38" s="70">
        <f>IF(P_beite!M40=0," ",IF(P_beite!$C$3="All"," ",IF(P_beite!$C$3="(Flere elementer)"," ",P_beite!M40)))</f>
        <v>117</v>
      </c>
      <c r="N38" s="70">
        <f>IF(P_beite!N40=0," ",IF(P_beite!$C$3="All"," ",IF(P_beite!$C$3="(Flere elementer)"," ",P_beite!N40)))</f>
        <v>5521</v>
      </c>
      <c r="O38" s="70">
        <f>IF(P_beite!O40=0," ",IF(P_beite!$C$3="All"," ",IF(P_beite!$C$3="(Flere elementer)"," ",P_beite!O40)))</f>
        <v>7008</v>
      </c>
      <c r="P38" s="70">
        <f>IF(P_beite!P40=0," ",IF(P_beite!$C$3="All"," ",IF(P_beite!$C$3="(Flere elementer)"," ",P_beite!P40)))</f>
        <v>39</v>
      </c>
      <c r="Q38" s="70">
        <f>IF(P_beite!Q40=0," ",IF(P_beite!$C$3="All"," ",IF(P_beite!$C$3="(Flere elementer)"," ",P_beite!Q40)))</f>
        <v>34</v>
      </c>
    </row>
    <row r="39" spans="2:17" x14ac:dyDescent="0.2">
      <c r="B39" s="69" t="str">
        <f>IF(P_beite!B41=0," ",IF(P_beite!$C$3="All"," ",IF(P_beite!$C$3="(Flere elementer)"," ",P_beite!B41)))</f>
        <v>5057 Ørland</v>
      </c>
      <c r="C39" s="70">
        <f>IF(P_beite!C41=0," ",IF(P_beite!$C$3="All"," ",IF(P_beite!$C$3="(Flere elementer)"," ",P_beite!C41)))</f>
        <v>1517</v>
      </c>
      <c r="D39" s="70">
        <f>IF(P_beite!D41=0," ",IF(P_beite!$C$3="All"," ",IF(P_beite!$C$3="(Flere elementer)"," ",P_beite!D41)))</f>
        <v>1858</v>
      </c>
      <c r="E39" s="70">
        <f>IF(P_beite!E41=0," ",IF(P_beite!$C$3="All"," ",IF(P_beite!$C$3="(Flere elementer)"," ",P_beite!E41)))</f>
        <v>2522</v>
      </c>
      <c r="F39" s="70">
        <f>IF(P_beite!F41=0," ",IF(P_beite!$C$3="All"," ",IF(P_beite!$C$3="(Flere elementer)"," ",P_beite!F41)))</f>
        <v>3354</v>
      </c>
      <c r="G39" s="70">
        <f>IF(P_beite!G41=0," ",IF(P_beite!$C$3="All"," ",IF(P_beite!$C$3="(Flere elementer)"," ",P_beite!G41)))</f>
        <v>133</v>
      </c>
      <c r="H39" s="70">
        <f>IF(P_beite!H41=0," ",IF(P_beite!$C$3="All"," ",IF(P_beite!$C$3="(Flere elementer)"," ",P_beite!H41)))</f>
        <v>97</v>
      </c>
      <c r="I39" s="70" t="str">
        <f>IF(P_beite!I41=0," ",IF(P_beite!$C$3="All"," ",IF(P_beite!$C$3="(Flere elementer)"," ",P_beite!I41)))</f>
        <v xml:space="preserve"> </v>
      </c>
      <c r="J39" s="70" t="str">
        <f>IF(P_beite!J41=0," ",IF(P_beite!$C$3="All"," ",IF(P_beite!$C$3="(Flere elementer)"," ",P_beite!J41)))</f>
        <v xml:space="preserve"> </v>
      </c>
      <c r="K39" s="70">
        <f>IF(P_beite!K41=0," ",IF(P_beite!$C$3="All"," ",IF(P_beite!$C$3="(Flere elementer)"," ",P_beite!K41)))</f>
        <v>87</v>
      </c>
      <c r="L39" s="70">
        <f>IF(P_beite!L41=0," ",IF(P_beite!$C$3="All"," ",IF(P_beite!$C$3="(Flere elementer)"," ",P_beite!L41)))</f>
        <v>337</v>
      </c>
      <c r="M39" s="70">
        <f>IF(P_beite!M41=0," ",IF(P_beite!$C$3="All"," ",IF(P_beite!$C$3="(Flere elementer)"," ",P_beite!M41)))</f>
        <v>604</v>
      </c>
      <c r="N39" s="70">
        <f>IF(P_beite!N41=0," ",IF(P_beite!$C$3="All"," ",IF(P_beite!$C$3="(Flere elementer)"," ",P_beite!N41)))</f>
        <v>3939</v>
      </c>
      <c r="O39" s="70">
        <f>IF(P_beite!O41=0," ",IF(P_beite!$C$3="All"," ",IF(P_beite!$C$3="(Flere elementer)"," ",P_beite!O41)))</f>
        <v>4942</v>
      </c>
      <c r="P39" s="70">
        <f>IF(P_beite!P41=0," ",IF(P_beite!$C$3="All"," ",IF(P_beite!$C$3="(Flere elementer)"," ",P_beite!P41)))</f>
        <v>100</v>
      </c>
      <c r="Q39" s="70">
        <f>IF(P_beite!Q41=0," ",IF(P_beite!$C$3="All"," ",IF(P_beite!$C$3="(Flere elementer)"," ",P_beite!Q41)))</f>
        <v>16</v>
      </c>
    </row>
    <row r="40" spans="2:17" x14ac:dyDescent="0.2">
      <c r="B40" s="69" t="str">
        <f>IF(P_beite!B42=0," ",IF(P_beite!$C$3="All"," ",IF(P_beite!$C$3="(Flere elementer)"," ",P_beite!B42)))</f>
        <v>5058 Åfjord</v>
      </c>
      <c r="C40" s="70">
        <f>IF(P_beite!C42=0," ",IF(P_beite!$C$3="All"," ",IF(P_beite!$C$3="(Flere elementer)"," ",P_beite!C42)))</f>
        <v>1916</v>
      </c>
      <c r="D40" s="70">
        <f>IF(P_beite!D42=0," ",IF(P_beite!$C$3="All"," ",IF(P_beite!$C$3="(Flere elementer)"," ",P_beite!D42)))</f>
        <v>1729</v>
      </c>
      <c r="E40" s="70">
        <f>IF(P_beite!E42=0," ",IF(P_beite!$C$3="All"," ",IF(P_beite!$C$3="(Flere elementer)"," ",P_beite!E42)))</f>
        <v>2364</v>
      </c>
      <c r="F40" s="70">
        <f>IF(P_beite!F42=0," ",IF(P_beite!$C$3="All"," ",IF(P_beite!$C$3="(Flere elementer)"," ",P_beite!F42)))</f>
        <v>3474</v>
      </c>
      <c r="G40" s="70">
        <f>IF(P_beite!G42=0," ",IF(P_beite!$C$3="All"," ",IF(P_beite!$C$3="(Flere elementer)"," ",P_beite!G42)))</f>
        <v>22</v>
      </c>
      <c r="H40" s="70">
        <f>IF(P_beite!H42=0," ",IF(P_beite!$C$3="All"," ",IF(P_beite!$C$3="(Flere elementer)"," ",P_beite!H42)))</f>
        <v>28</v>
      </c>
      <c r="I40" s="70" t="str">
        <f>IF(P_beite!I42=0," ",IF(P_beite!$C$3="All"," ",IF(P_beite!$C$3="(Flere elementer)"," ",P_beite!I42)))</f>
        <v xml:space="preserve"> </v>
      </c>
      <c r="J40" s="70">
        <f>IF(P_beite!J42=0," ",IF(P_beite!$C$3="All"," ",IF(P_beite!$C$3="(Flere elementer)"," ",P_beite!J42)))</f>
        <v>50</v>
      </c>
      <c r="K40" s="70" t="str">
        <f>IF(P_beite!K42=0," ",IF(P_beite!$C$3="All"," ",IF(P_beite!$C$3="(Flere elementer)"," ",P_beite!K42)))</f>
        <v xml:space="preserve"> </v>
      </c>
      <c r="L40" s="70">
        <f>IF(P_beite!L42=0," ",IF(P_beite!$C$3="All"," ",IF(P_beite!$C$3="(Flere elementer)"," ",P_beite!L42)))</f>
        <v>244</v>
      </c>
      <c r="M40" s="70">
        <f>IF(P_beite!M42=0," ",IF(P_beite!$C$3="All"," ",IF(P_beite!$C$3="(Flere elementer)"," ",P_beite!M42)))</f>
        <v>676</v>
      </c>
      <c r="N40" s="70">
        <f>IF(P_beite!N42=0," ",IF(P_beite!$C$3="All"," ",IF(P_beite!$C$3="(Flere elementer)"," ",P_beite!N42)))</f>
        <v>4756</v>
      </c>
      <c r="O40" s="70">
        <f>IF(P_beite!O42=0," ",IF(P_beite!$C$3="All"," ",IF(P_beite!$C$3="(Flere elementer)"," ",P_beite!O42)))</f>
        <v>6805</v>
      </c>
      <c r="P40" s="70">
        <f>IF(P_beite!P42=0," ",IF(P_beite!$C$3="All"," ",IF(P_beite!$C$3="(Flere elementer)"," ",P_beite!P42)))</f>
        <v>44</v>
      </c>
      <c r="Q40" s="70">
        <f>IF(P_beite!Q42=0," ",IF(P_beite!$C$3="All"," ",IF(P_beite!$C$3="(Flere elementer)"," ",P_beite!Q42)))</f>
        <v>14</v>
      </c>
    </row>
    <row r="41" spans="2:17" x14ac:dyDescent="0.2">
      <c r="B41" s="69" t="str">
        <f>IF(P_beite!B43=0," ",IF(P_beite!$C$3="All"," ",IF(P_beite!$C$3="(Flere elementer)"," ",P_beite!B43)))</f>
        <v>5059 Orkland</v>
      </c>
      <c r="C41" s="70">
        <f>IF(P_beite!C43=0," ",IF(P_beite!$C$3="All"," ",IF(P_beite!$C$3="(Flere elementer)"," ",P_beite!C43)))</f>
        <v>3174</v>
      </c>
      <c r="D41" s="70">
        <f>IF(P_beite!D43=0," ",IF(P_beite!$C$3="All"," ",IF(P_beite!$C$3="(Flere elementer)"," ",P_beite!D43)))</f>
        <v>3766</v>
      </c>
      <c r="E41" s="70">
        <f>IF(P_beite!E43=0," ",IF(P_beite!$C$3="All"," ",IF(P_beite!$C$3="(Flere elementer)"," ",P_beite!E43)))</f>
        <v>2335</v>
      </c>
      <c r="F41" s="70">
        <f>IF(P_beite!F43=0," ",IF(P_beite!$C$3="All"," ",IF(P_beite!$C$3="(Flere elementer)"," ",P_beite!F43)))</f>
        <v>3729</v>
      </c>
      <c r="G41" s="70">
        <f>IF(P_beite!G43=0," ",IF(P_beite!$C$3="All"," ",IF(P_beite!$C$3="(Flere elementer)"," ",P_beite!G43)))</f>
        <v>233</v>
      </c>
      <c r="H41" s="70">
        <f>IF(P_beite!H43=0," ",IF(P_beite!$C$3="All"," ",IF(P_beite!$C$3="(Flere elementer)"," ",P_beite!H43)))</f>
        <v>266</v>
      </c>
      <c r="I41" s="70" t="str">
        <f>IF(P_beite!I43=0," ",IF(P_beite!$C$3="All"," ",IF(P_beite!$C$3="(Flere elementer)"," ",P_beite!I43)))</f>
        <v xml:space="preserve"> </v>
      </c>
      <c r="J41" s="70" t="str">
        <f>IF(P_beite!J43=0," ",IF(P_beite!$C$3="All"," ",IF(P_beite!$C$3="(Flere elementer)"," ",P_beite!J43)))</f>
        <v xml:space="preserve"> </v>
      </c>
      <c r="K41" s="70">
        <f>IF(P_beite!K43=0," ",IF(P_beite!$C$3="All"," ",IF(P_beite!$C$3="(Flere elementer)"," ",P_beite!K43)))</f>
        <v>9</v>
      </c>
      <c r="L41" s="70">
        <f>IF(P_beite!L43=0," ",IF(P_beite!$C$3="All"," ",IF(P_beite!$C$3="(Flere elementer)"," ",P_beite!L43)))</f>
        <v>622</v>
      </c>
      <c r="M41" s="70">
        <f>IF(P_beite!M43=0," ",IF(P_beite!$C$3="All"," ",IF(P_beite!$C$3="(Flere elementer)"," ",P_beite!M43)))</f>
        <v>1016</v>
      </c>
      <c r="N41" s="70">
        <f>IF(P_beite!N43=0," ",IF(P_beite!$C$3="All"," ",IF(P_beite!$C$3="(Flere elementer)"," ",P_beite!N43)))</f>
        <v>3644</v>
      </c>
      <c r="O41" s="70">
        <f>IF(P_beite!O43=0," ",IF(P_beite!$C$3="All"," ",IF(P_beite!$C$3="(Flere elementer)"," ",P_beite!O43)))</f>
        <v>5298</v>
      </c>
      <c r="P41" s="70">
        <f>IF(P_beite!P43=0," ",IF(P_beite!$C$3="All"," ",IF(P_beite!$C$3="(Flere elementer)"," ",P_beite!P43)))</f>
        <v>42</v>
      </c>
      <c r="Q41" s="70">
        <f>IF(P_beite!Q43=0," ",IF(P_beite!$C$3="All"," ",IF(P_beite!$C$3="(Flere elementer)"," ",P_beite!Q43)))</f>
        <v>65</v>
      </c>
    </row>
    <row r="42" spans="2:17" x14ac:dyDescent="0.2">
      <c r="B42" s="69" t="str">
        <f>IF(P_beite!B44=0," ",IF(P_beite!$C$3="All"," ",IF(P_beite!$C$3="(Flere elementer)"," ",P_beite!B44)))</f>
        <v>5060 Nærøysund</v>
      </c>
      <c r="C42" s="70">
        <f>IF(P_beite!C44=0," ",IF(P_beite!$C$3="All"," ",IF(P_beite!$C$3="(Flere elementer)"," ",P_beite!C44)))</f>
        <v>1550</v>
      </c>
      <c r="D42" s="70">
        <f>IF(P_beite!D44=0," ",IF(P_beite!$C$3="All"," ",IF(P_beite!$C$3="(Flere elementer)"," ",P_beite!D44)))</f>
        <v>2448</v>
      </c>
      <c r="E42" s="70">
        <f>IF(P_beite!E44=0," ",IF(P_beite!$C$3="All"," ",IF(P_beite!$C$3="(Flere elementer)"," ",P_beite!E44)))</f>
        <v>2429</v>
      </c>
      <c r="F42" s="70">
        <f>IF(P_beite!F44=0," ",IF(P_beite!$C$3="All"," ",IF(P_beite!$C$3="(Flere elementer)"," ",P_beite!F44)))</f>
        <v>2596</v>
      </c>
      <c r="G42" s="70">
        <f>IF(P_beite!G44=0," ",IF(P_beite!$C$3="All"," ",IF(P_beite!$C$3="(Flere elementer)"," ",P_beite!G44)))</f>
        <v>36</v>
      </c>
      <c r="H42" s="70">
        <f>IF(P_beite!H44=0," ",IF(P_beite!$C$3="All"," ",IF(P_beite!$C$3="(Flere elementer)"," ",P_beite!H44)))</f>
        <v>21</v>
      </c>
      <c r="I42" s="70" t="str">
        <f>IF(P_beite!I44=0," ",IF(P_beite!$C$3="All"," ",IF(P_beite!$C$3="(Flere elementer)"," ",P_beite!I44)))</f>
        <v xml:space="preserve"> </v>
      </c>
      <c r="J42" s="70" t="str">
        <f>IF(P_beite!J44=0," ",IF(P_beite!$C$3="All"," ",IF(P_beite!$C$3="(Flere elementer)"," ",P_beite!J44)))</f>
        <v xml:space="preserve"> </v>
      </c>
      <c r="K42" s="70">
        <f>IF(P_beite!K44=0," ",IF(P_beite!$C$3="All"," ",IF(P_beite!$C$3="(Flere elementer)"," ",P_beite!K44)))</f>
        <v>1</v>
      </c>
      <c r="L42" s="70">
        <f>IF(P_beite!L44=0," ",IF(P_beite!$C$3="All"," ",IF(P_beite!$C$3="(Flere elementer)"," ",P_beite!L44)))</f>
        <v>411</v>
      </c>
      <c r="M42" s="70">
        <f>IF(P_beite!M44=0," ",IF(P_beite!$C$3="All"," ",IF(P_beite!$C$3="(Flere elementer)"," ",P_beite!M44)))</f>
        <v>766</v>
      </c>
      <c r="N42" s="70">
        <f>IF(P_beite!N44=0," ",IF(P_beite!$C$3="All"," ",IF(P_beite!$C$3="(Flere elementer)"," ",P_beite!N44)))</f>
        <v>3947</v>
      </c>
      <c r="O42" s="70">
        <f>IF(P_beite!O44=0," ",IF(P_beite!$C$3="All"," ",IF(P_beite!$C$3="(Flere elementer)"," ",P_beite!O44)))</f>
        <v>4034</v>
      </c>
      <c r="P42" s="70">
        <f>IF(P_beite!P44=0," ",IF(P_beite!$C$3="All"," ",IF(P_beite!$C$3="(Flere elementer)"," ",P_beite!P44)))</f>
        <v>49</v>
      </c>
      <c r="Q42" s="70">
        <f>IF(P_beite!Q44=0," ",IF(P_beite!$C$3="All"," ",IF(P_beite!$C$3="(Flere elementer)"," ",P_beite!Q44)))</f>
        <v>14</v>
      </c>
    </row>
    <row r="43" spans="2:17" x14ac:dyDescent="0.2">
      <c r="B43" s="69" t="str">
        <f>IF(P_beite!B45=0," ",IF(P_beite!$C$3="All"," ",IF(P_beite!$C$3="(Flere elementer)"," ",P_beite!B45)))</f>
        <v>5061 Rindal</v>
      </c>
      <c r="C43" s="70">
        <f>IF(P_beite!C45=0," ",IF(P_beite!$C$3="All"," ",IF(P_beite!$C$3="(Flere elementer)"," ",P_beite!C45)))</f>
        <v>1139</v>
      </c>
      <c r="D43" s="70">
        <f>IF(P_beite!D45=0," ",IF(P_beite!$C$3="All"," ",IF(P_beite!$C$3="(Flere elementer)"," ",P_beite!D45)))</f>
        <v>1287</v>
      </c>
      <c r="E43" s="70">
        <f>IF(P_beite!E45=0," ",IF(P_beite!$C$3="All"," ",IF(P_beite!$C$3="(Flere elementer)"," ",P_beite!E45)))</f>
        <v>1129</v>
      </c>
      <c r="F43" s="70">
        <f>IF(P_beite!F45=0," ",IF(P_beite!$C$3="All"," ",IF(P_beite!$C$3="(Flere elementer)"," ",P_beite!F45)))</f>
        <v>2030</v>
      </c>
      <c r="G43" s="70">
        <f>IF(P_beite!G45=0," ",IF(P_beite!$C$3="All"," ",IF(P_beite!$C$3="(Flere elementer)"," ",P_beite!G45)))</f>
        <v>11</v>
      </c>
      <c r="H43" s="70">
        <f>IF(P_beite!H45=0," ",IF(P_beite!$C$3="All"," ",IF(P_beite!$C$3="(Flere elementer)"," ",P_beite!H45)))</f>
        <v>53</v>
      </c>
      <c r="I43" s="70" t="str">
        <f>IF(P_beite!I45=0," ",IF(P_beite!$C$3="All"," ",IF(P_beite!$C$3="(Flere elementer)"," ",P_beite!I45)))</f>
        <v xml:space="preserve"> </v>
      </c>
      <c r="J43" s="70" t="str">
        <f>IF(P_beite!J45=0," ",IF(P_beite!$C$3="All"," ",IF(P_beite!$C$3="(Flere elementer)"," ",P_beite!J45)))</f>
        <v xml:space="preserve"> </v>
      </c>
      <c r="K43" s="70" t="str">
        <f>IF(P_beite!K45=0," ",IF(P_beite!$C$3="All"," ",IF(P_beite!$C$3="(Flere elementer)"," ",P_beite!K45)))</f>
        <v xml:space="preserve"> </v>
      </c>
      <c r="L43" s="70">
        <f>IF(P_beite!L45=0," ",IF(P_beite!$C$3="All"," ",IF(P_beite!$C$3="(Flere elementer)"," ",P_beite!L45)))</f>
        <v>187</v>
      </c>
      <c r="M43" s="70">
        <f>IF(P_beite!M45=0," ",IF(P_beite!$C$3="All"," ",IF(P_beite!$C$3="(Flere elementer)"," ",P_beite!M45)))</f>
        <v>420</v>
      </c>
      <c r="N43" s="70">
        <f>IF(P_beite!N45=0," ",IF(P_beite!$C$3="All"," ",IF(P_beite!$C$3="(Flere elementer)"," ",P_beite!N45)))</f>
        <v>2153</v>
      </c>
      <c r="O43" s="70">
        <f>IF(P_beite!O45=0," ",IF(P_beite!$C$3="All"," ",IF(P_beite!$C$3="(Flere elementer)"," ",P_beite!O45)))</f>
        <v>3618</v>
      </c>
      <c r="P43" s="70" t="str">
        <f>IF(P_beite!P45=0," ",IF(P_beite!$C$3="All"," ",IF(P_beite!$C$3="(Flere elementer)"," ",P_beite!P45)))</f>
        <v xml:space="preserve"> </v>
      </c>
      <c r="Q43" s="70">
        <f>IF(P_beite!Q45=0," ",IF(P_beite!$C$3="All"," ",IF(P_beite!$C$3="(Flere elementer)"," ",P_beite!Q45)))</f>
        <v>3</v>
      </c>
    </row>
    <row r="44" spans="2:17" s="109" customFormat="1" ht="12" x14ac:dyDescent="0.2">
      <c r="B44" s="113" t="str">
        <f>IF(P_beite!B46=0," ",IF(P_beite!$C$3="All"," ",IF(P_beite!$C$3="(Flere elementer)"," ",P_beite!B46)))</f>
        <v>Totalsum</v>
      </c>
      <c r="C44" s="75">
        <f>IF(P_beite!C46=0," ",IF(P_beite!$C$3="All"," ",IF(P_beite!$C$3="(Flere elementer)"," ",P_beite!C46)))</f>
        <v>54633</v>
      </c>
      <c r="D44" s="75">
        <f>IF(P_beite!D46=0," ",IF(P_beite!$C$3="All"," ",IF(P_beite!$C$3="(Flere elementer)"," ",P_beite!D46)))</f>
        <v>63721</v>
      </c>
      <c r="E44" s="75">
        <f>IF(P_beite!E46=0," ",IF(P_beite!$C$3="All"," ",IF(P_beite!$C$3="(Flere elementer)"," ",P_beite!E46)))</f>
        <v>87790</v>
      </c>
      <c r="F44" s="75">
        <f>IF(P_beite!F46=0," ",IF(P_beite!$C$3="All"," ",IF(P_beite!$C$3="(Flere elementer)"," ",P_beite!F46)))</f>
        <v>137185</v>
      </c>
      <c r="G44" s="75">
        <f>IF(P_beite!G46=0," ",IF(P_beite!$C$3="All"," ",IF(P_beite!$C$3="(Flere elementer)"," ",P_beite!G46)))</f>
        <v>4441</v>
      </c>
      <c r="H44" s="75">
        <f>IF(P_beite!H46=0," ",IF(P_beite!$C$3="All"," ",IF(P_beite!$C$3="(Flere elementer)"," ",P_beite!H46)))</f>
        <v>2835</v>
      </c>
      <c r="I44" s="75">
        <f>IF(P_beite!I46=0," ",IF(P_beite!$C$3="All"," ",IF(P_beite!$C$3="(Flere elementer)"," ",P_beite!I46)))</f>
        <v>109</v>
      </c>
      <c r="J44" s="75">
        <f>IF(P_beite!J46=0," ",IF(P_beite!$C$3="All"," ",IF(P_beite!$C$3="(Flere elementer)"," ",P_beite!J46)))</f>
        <v>883</v>
      </c>
      <c r="K44" s="75">
        <f>IF(P_beite!K46=0," ",IF(P_beite!$C$3="All"," ",IF(P_beite!$C$3="(Flere elementer)"," ",P_beite!K46)))</f>
        <v>194</v>
      </c>
      <c r="L44" s="75">
        <f>IF(P_beite!L46=0," ",IF(P_beite!$C$3="All"," ",IF(P_beite!$C$3="(Flere elementer)"," ",P_beite!L46)))</f>
        <v>14197</v>
      </c>
      <c r="M44" s="75">
        <f>IF(P_beite!M46=0," ",IF(P_beite!$C$3="All"," ",IF(P_beite!$C$3="(Flere elementer)"," ",P_beite!M46)))</f>
        <v>24899</v>
      </c>
      <c r="N44" s="75">
        <f>IF(P_beite!N46=0," ",IF(P_beite!$C$3="All"," ",IF(P_beite!$C$3="(Flere elementer)"," ",P_beite!N46)))</f>
        <v>162230</v>
      </c>
      <c r="O44" s="75">
        <f>IF(P_beite!O46=0," ",IF(P_beite!$C$3="All"," ",IF(P_beite!$C$3="(Flere elementer)"," ",P_beite!O46)))</f>
        <v>243974</v>
      </c>
      <c r="P44" s="75">
        <f>IF(P_beite!P46=0," ",IF(P_beite!$C$3="All"," ",IF(P_beite!$C$3="(Flere elementer)"," ",P_beite!P46)))</f>
        <v>2870</v>
      </c>
      <c r="Q44" s="75">
        <f>IF(P_beite!Q46=0," ",IF(P_beite!$C$3="All"," ",IF(P_beite!$C$3="(Flere elementer)"," ",P_beite!Q46)))</f>
        <v>839</v>
      </c>
    </row>
    <row r="45" spans="2:17" x14ac:dyDescent="0.2">
      <c r="B45" s="107" t="str">
        <f>IF(P_beite!B47=0," ",IF(P_beite!$C$3="All"," ",IF(P_beite!$C$3="(Flere elementer)"," ",P_beite!B47)))</f>
        <v xml:space="preserve"> </v>
      </c>
    </row>
    <row r="46" spans="2:17" ht="28.5" customHeight="1" x14ac:dyDescent="0.2">
      <c r="B46" s="92" t="str">
        <f>IF(P_beite!C3="All"," ",IF(P_beite!C3="(Flere elementer)"," ",P_beite!J1))</f>
        <v>Antall foretak med beitedyr i 2022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</row>
    <row r="47" spans="2:17" ht="22.5" customHeight="1" x14ac:dyDescent="0.2">
      <c r="B47" s="113" t="str">
        <f>IF(P_beite!S6=0," ",IF(P_beite!$C$3="All"," ",IF(P_beite!$C$3="(Flere elementer)"," ",P_beite!S6)))</f>
        <v xml:space="preserve"> </v>
      </c>
      <c r="C47" s="255" t="str">
        <f>IF(P_beite!T6=0," ",IF(P_beite!$C$3="All"," ",IF(P_beite!$C$3="(Flere elementer)"," ",P_beite!T6)))</f>
        <v>beite 12/16 uker</v>
      </c>
      <c r="D47" s="254"/>
      <c r="E47" s="254"/>
      <c r="F47" s="254"/>
      <c r="G47" s="254"/>
      <c r="H47" s="254"/>
      <c r="I47" s="254"/>
      <c r="J47" s="254"/>
      <c r="K47" s="256"/>
      <c r="L47" s="254" t="str">
        <f>IF(P_beite!AC6=0," ",IF(P_beite!$C$3="All"," ",IF(P_beite!$C$3="(Flere elementer)"," ",P_beite!AC6)))</f>
        <v>utmarksbeite</v>
      </c>
      <c r="M47" s="254"/>
      <c r="N47" s="254"/>
      <c r="O47" s="254"/>
      <c r="P47" s="254"/>
      <c r="Q47" s="254"/>
    </row>
    <row r="48" spans="2:17" ht="36" customHeight="1" x14ac:dyDescent="0.2">
      <c r="B48" s="114" t="s">
        <v>392</v>
      </c>
      <c r="C48" s="95" t="str">
        <f>IF(P_beite!T7=0," ",IF(P_beite!$C$3="All"," ",IF(P_beite!$C$3="(Flere elementer)"," ",P_beite!T7)))</f>
        <v>kyr</v>
      </c>
      <c r="D48" s="95" t="str">
        <f>IF(P_beite!U7=0," ",IF(P_beite!$C$3="All"," ",IF(P_beite!$C$3="(Flere elementer)"," ",P_beite!U7)))</f>
        <v>øvrig storfe</v>
      </c>
      <c r="E48" s="95" t="str">
        <f>IF(P_beite!V7=0," ",IF(P_beite!$C$3="All"," ",IF(P_beite!$C$3="(Flere elementer)"," ",P_beite!V7)))</f>
        <v>sauer</v>
      </c>
      <c r="F48" s="95" t="str">
        <f>IF(P_beite!W7=0," ",IF(P_beite!$C$3="All"," ",IF(P_beite!$C$3="(Flere elementer)"," ",P_beite!W7)))</f>
        <v>lam</v>
      </c>
      <c r="G48" s="95" t="str">
        <f>IF(P_beite!X7=0," ",IF(P_beite!$C$3="All"," ",IF(P_beite!$C$3="(Flere elementer)"," ",P_beite!X7)))</f>
        <v>geiter og kje</v>
      </c>
      <c r="H48" s="95" t="str">
        <f>IF(P_beite!Y7=0," ",IF(P_beite!$C$3="All"," ",IF(P_beite!$C$3="(Flere elementer)"," ",P_beite!Y7)))</f>
        <v>hester</v>
      </c>
      <c r="I48" s="95" t="str">
        <f>IF(P_beite!Z7=0," ",IF(P_beite!$C$3="All"," ",IF(P_beite!$C$3="(Flere elementer)"," ",P_beite!Z7)))</f>
        <v>alpakka</v>
      </c>
      <c r="J48" s="95" t="str">
        <f>IF(P_beite!AA7=0," ",IF(P_beite!$C$3="All"," ",IF(P_beite!$C$3="(Flere elementer)"," ",P_beite!AA7)))</f>
        <v>hjort</v>
      </c>
      <c r="K48" s="95" t="str">
        <f>IF(P_beite!AB7=0," ",IF(P_beite!$C$3="All"," ",IF(P_beite!$C$3="(Flere elementer)"," ",P_beite!AB7)))</f>
        <v>lama</v>
      </c>
      <c r="L48" s="95" t="str">
        <f>IF(P_beite!AC7=0," ",IF(P_beite!$C$3="All"," ",IF(P_beite!$C$3="(Flere elementer)"," ",P_beite!AC7)))</f>
        <v>kyr</v>
      </c>
      <c r="M48" s="95" t="str">
        <f>IF(P_beite!AD7=0," ",IF(P_beite!$C$3="All"," ",IF(P_beite!$C$3="(Flere elementer)"," ",P_beite!AD7)))</f>
        <v>øvrig storfe</v>
      </c>
      <c r="N48" s="95" t="str">
        <f>IF(P_beite!AE7=0," ",IF(P_beite!$C$3="All"," ",IF(P_beite!$C$3="(Flere elementer)"," ",P_beite!AE7)))</f>
        <v>sauer</v>
      </c>
      <c r="O48" s="95" t="str">
        <f>IF(P_beite!AF7=0," ",IF(P_beite!$C$3="All"," ",IF(P_beite!$C$3="(Flere elementer)"," ",P_beite!AF7)))</f>
        <v>lam</v>
      </c>
      <c r="P48" s="95" t="str">
        <f>IF(P_beite!AG7=0," ",IF(P_beite!$C$3="All"," ",IF(P_beite!$C$3="(Flere elementer)"," ",P_beite!AG7)))</f>
        <v>geiter og kje</v>
      </c>
      <c r="Q48" s="95" t="str">
        <f>IF(P_beite!AH7=0," ",IF(P_beite!$C$3="All"," ",IF(P_beite!$C$3="(Flere elementer)"," ",P_beite!AH7)))</f>
        <v>hester</v>
      </c>
    </row>
    <row r="49" spans="2:17" x14ac:dyDescent="0.2">
      <c r="B49" s="69" t="str">
        <f>IF(P_beite!S8=0," ",IF(P_beite!$C$3="All"," ",IF(P_beite!$C$3="(Flere elementer)"," ",P_beite!S8)))</f>
        <v>5001 Trondheim</v>
      </c>
      <c r="C49" s="74">
        <f>IF(P_beite!T8=0," ",IF(P_beite!$C$3="All"," ",IF(P_beite!$C$3="(Flere elementer)"," ",P_beite!T8)))</f>
        <v>30</v>
      </c>
      <c r="D49" s="74">
        <f>IF(P_beite!U8=0," ",IF(P_beite!$C$3="All"," ",IF(P_beite!$C$3="(Flere elementer)"," ",P_beite!U8)))</f>
        <v>32</v>
      </c>
      <c r="E49" s="74">
        <f>IF(P_beite!V8=0," ",IF(P_beite!$C$3="All"," ",IF(P_beite!$C$3="(Flere elementer)"," ",P_beite!V8)))</f>
        <v>27</v>
      </c>
      <c r="F49" s="74">
        <f>IF(P_beite!W8=0," ",IF(P_beite!$C$3="All"," ",IF(P_beite!$C$3="(Flere elementer)"," ",P_beite!W8)))</f>
        <v>26</v>
      </c>
      <c r="G49" s="74">
        <f>IF(P_beite!X8=0," ",IF(P_beite!$C$3="All"," ",IF(P_beite!$C$3="(Flere elementer)"," ",P_beite!X8)))</f>
        <v>10</v>
      </c>
      <c r="H49" s="74">
        <f>IF(P_beite!Y8=0," ",IF(P_beite!$C$3="All"," ",IF(P_beite!$C$3="(Flere elementer)"," ",P_beite!Y8)))</f>
        <v>34</v>
      </c>
      <c r="I49" s="74" t="str">
        <f>IF(P_beite!Z8=0," ",IF(P_beite!$C$3="All"," ",IF(P_beite!$C$3="(Flere elementer)"," ",P_beite!Z8)))</f>
        <v xml:space="preserve"> </v>
      </c>
      <c r="J49" s="74" t="str">
        <f>IF(P_beite!AA8=0," ",IF(P_beite!$C$3="All"," ",IF(P_beite!$C$3="(Flere elementer)"," ",P_beite!AA8)))</f>
        <v xml:space="preserve"> </v>
      </c>
      <c r="K49" s="74" t="str">
        <f>IF(P_beite!AB8=0," ",IF(P_beite!$C$3="All"," ",IF(P_beite!$C$3="(Flere elementer)"," ",P_beite!AB8)))</f>
        <v xml:space="preserve"> </v>
      </c>
      <c r="L49" s="74">
        <f>IF(P_beite!AC8=0," ",IF(P_beite!$C$3="All"," ",IF(P_beite!$C$3="(Flere elementer)"," ",P_beite!AC8)))</f>
        <v>4</v>
      </c>
      <c r="M49" s="74">
        <f>IF(P_beite!AD8=0," ",IF(P_beite!$C$3="All"," ",IF(P_beite!$C$3="(Flere elementer)"," ",P_beite!AD8)))</f>
        <v>10</v>
      </c>
      <c r="N49" s="74">
        <f>IF(P_beite!AE8=0," ",IF(P_beite!$C$3="All"," ",IF(P_beite!$C$3="(Flere elementer)"," ",P_beite!AE8)))</f>
        <v>46</v>
      </c>
      <c r="O49" s="74">
        <f>IF(P_beite!AF8=0," ",IF(P_beite!$C$3="All"," ",IF(P_beite!$C$3="(Flere elementer)"," ",P_beite!AF8)))</f>
        <v>46</v>
      </c>
      <c r="P49" s="74">
        <f>IF(P_beite!AG8=0," ",IF(P_beite!$C$3="All"," ",IF(P_beite!$C$3="(Flere elementer)"," ",P_beite!AG8)))</f>
        <v>4</v>
      </c>
      <c r="Q49" s="74">
        <f>IF(P_beite!AH8=0," ",IF(P_beite!$C$3="All"," ",IF(P_beite!$C$3="(Flere elementer)"," ",P_beite!AH8)))</f>
        <v>16</v>
      </c>
    </row>
    <row r="50" spans="2:17" x14ac:dyDescent="0.2">
      <c r="B50" s="69" t="str">
        <f>IF(P_beite!S9=0," ",IF(P_beite!$C$3="All"," ",IF(P_beite!$C$3="(Flere elementer)"," ",P_beite!S9)))</f>
        <v>5006 Steinkjer</v>
      </c>
      <c r="C50" s="74">
        <f>IF(P_beite!T9=0," ",IF(P_beite!$C$3="All"," ",IF(P_beite!$C$3="(Flere elementer)"," ",P_beite!T9)))</f>
        <v>186</v>
      </c>
      <c r="D50" s="74">
        <f>IF(P_beite!U9=0," ",IF(P_beite!$C$3="All"," ",IF(P_beite!$C$3="(Flere elementer)"," ",P_beite!U9)))</f>
        <v>194</v>
      </c>
      <c r="E50" s="74">
        <f>IF(P_beite!V9=0," ",IF(P_beite!$C$3="All"," ",IF(P_beite!$C$3="(Flere elementer)"," ",P_beite!V9)))</f>
        <v>73</v>
      </c>
      <c r="F50" s="74">
        <f>IF(P_beite!W9=0," ",IF(P_beite!$C$3="All"," ",IF(P_beite!$C$3="(Flere elementer)"," ",P_beite!W9)))</f>
        <v>72</v>
      </c>
      <c r="G50" s="74">
        <f>IF(P_beite!X9=0," ",IF(P_beite!$C$3="All"," ",IF(P_beite!$C$3="(Flere elementer)"," ",P_beite!X9)))</f>
        <v>10</v>
      </c>
      <c r="H50" s="74">
        <f>IF(P_beite!Y9=0," ",IF(P_beite!$C$3="All"," ",IF(P_beite!$C$3="(Flere elementer)"," ",P_beite!Y9)))</f>
        <v>40</v>
      </c>
      <c r="I50" s="74">
        <f>IF(P_beite!Z9=0," ",IF(P_beite!$C$3="All"," ",IF(P_beite!$C$3="(Flere elementer)"," ",P_beite!Z9)))</f>
        <v>1</v>
      </c>
      <c r="J50" s="74" t="str">
        <f>IF(P_beite!AA9=0," ",IF(P_beite!$C$3="All"," ",IF(P_beite!$C$3="(Flere elementer)"," ",P_beite!AA9)))</f>
        <v xml:space="preserve"> </v>
      </c>
      <c r="K50" s="74" t="str">
        <f>IF(P_beite!AB9=0," ",IF(P_beite!$C$3="All"," ",IF(P_beite!$C$3="(Flere elementer)"," ",P_beite!AB9)))</f>
        <v xml:space="preserve"> </v>
      </c>
      <c r="L50" s="74">
        <f>IF(P_beite!AC9=0," ",IF(P_beite!$C$3="All"," ",IF(P_beite!$C$3="(Flere elementer)"," ",P_beite!AC9)))</f>
        <v>91</v>
      </c>
      <c r="M50" s="74">
        <f>IF(P_beite!AD9=0," ",IF(P_beite!$C$3="All"," ",IF(P_beite!$C$3="(Flere elementer)"," ",P_beite!AD9)))</f>
        <v>119</v>
      </c>
      <c r="N50" s="74">
        <f>IF(P_beite!AE9=0," ",IF(P_beite!$C$3="All"," ",IF(P_beite!$C$3="(Flere elementer)"," ",P_beite!AE9)))</f>
        <v>141</v>
      </c>
      <c r="O50" s="74">
        <f>IF(P_beite!AF9=0," ",IF(P_beite!$C$3="All"," ",IF(P_beite!$C$3="(Flere elementer)"," ",P_beite!AF9)))</f>
        <v>135</v>
      </c>
      <c r="P50" s="74">
        <f>IF(P_beite!AG9=0," ",IF(P_beite!$C$3="All"," ",IF(P_beite!$C$3="(Flere elementer)"," ",P_beite!AG9)))</f>
        <v>12</v>
      </c>
      <c r="Q50" s="74">
        <f>IF(P_beite!AH9=0," ",IF(P_beite!$C$3="All"," ",IF(P_beite!$C$3="(Flere elementer)"," ",P_beite!AH9)))</f>
        <v>17</v>
      </c>
    </row>
    <row r="51" spans="2:17" x14ac:dyDescent="0.2">
      <c r="B51" s="69" t="str">
        <f>IF(P_beite!S10=0," ",IF(P_beite!$C$3="All"," ",IF(P_beite!$C$3="(Flere elementer)"," ",P_beite!S10)))</f>
        <v>5007 Namsos</v>
      </c>
      <c r="C51" s="74">
        <f>IF(P_beite!T10=0," ",IF(P_beite!$C$3="All"," ",IF(P_beite!$C$3="(Flere elementer)"," ",P_beite!T10)))</f>
        <v>80</v>
      </c>
      <c r="D51" s="74">
        <f>IF(P_beite!U10=0," ",IF(P_beite!$C$3="All"," ",IF(P_beite!$C$3="(Flere elementer)"," ",P_beite!U10)))</f>
        <v>81</v>
      </c>
      <c r="E51" s="74">
        <f>IF(P_beite!V10=0," ",IF(P_beite!$C$3="All"," ",IF(P_beite!$C$3="(Flere elementer)"," ",P_beite!V10)))</f>
        <v>31</v>
      </c>
      <c r="F51" s="74">
        <f>IF(P_beite!W10=0," ",IF(P_beite!$C$3="All"," ",IF(P_beite!$C$3="(Flere elementer)"," ",P_beite!W10)))</f>
        <v>25</v>
      </c>
      <c r="G51" s="74">
        <f>IF(P_beite!X10=0," ",IF(P_beite!$C$3="All"," ",IF(P_beite!$C$3="(Flere elementer)"," ",P_beite!X10)))</f>
        <v>1</v>
      </c>
      <c r="H51" s="74">
        <f>IF(P_beite!Y10=0," ",IF(P_beite!$C$3="All"," ",IF(P_beite!$C$3="(Flere elementer)"," ",P_beite!Y10)))</f>
        <v>12</v>
      </c>
      <c r="I51" s="74">
        <f>IF(P_beite!Z10=0," ",IF(P_beite!$C$3="All"," ",IF(P_beite!$C$3="(Flere elementer)"," ",P_beite!Z10)))</f>
        <v>3</v>
      </c>
      <c r="J51" s="74" t="str">
        <f>IF(P_beite!AA10=0," ",IF(P_beite!$C$3="All"," ",IF(P_beite!$C$3="(Flere elementer)"," ",P_beite!AA10)))</f>
        <v xml:space="preserve"> </v>
      </c>
      <c r="K51" s="74" t="str">
        <f>IF(P_beite!AB10=0," ",IF(P_beite!$C$3="All"," ",IF(P_beite!$C$3="(Flere elementer)"," ",P_beite!AB10)))</f>
        <v xml:space="preserve"> </v>
      </c>
      <c r="L51" s="74">
        <f>IF(P_beite!AC10=0," ",IF(P_beite!$C$3="All"," ",IF(P_beite!$C$3="(Flere elementer)"," ",P_beite!AC10)))</f>
        <v>19</v>
      </c>
      <c r="M51" s="74">
        <f>IF(P_beite!AD10=0," ",IF(P_beite!$C$3="All"," ",IF(P_beite!$C$3="(Flere elementer)"," ",P_beite!AD10)))</f>
        <v>39</v>
      </c>
      <c r="N51" s="74">
        <f>IF(P_beite!AE10=0," ",IF(P_beite!$C$3="All"," ",IF(P_beite!$C$3="(Flere elementer)"," ",P_beite!AE10)))</f>
        <v>53</v>
      </c>
      <c r="O51" s="74">
        <f>IF(P_beite!AF10=0," ",IF(P_beite!$C$3="All"," ",IF(P_beite!$C$3="(Flere elementer)"," ",P_beite!AF10)))</f>
        <v>43</v>
      </c>
      <c r="P51" s="74">
        <f>IF(P_beite!AG10=0," ",IF(P_beite!$C$3="All"," ",IF(P_beite!$C$3="(Flere elementer)"," ",P_beite!AG10)))</f>
        <v>2</v>
      </c>
      <c r="Q51" s="74">
        <f>IF(P_beite!AH10=0," ",IF(P_beite!$C$3="All"," ",IF(P_beite!$C$3="(Flere elementer)"," ",P_beite!AH10)))</f>
        <v>7</v>
      </c>
    </row>
    <row r="52" spans="2:17" x14ac:dyDescent="0.2">
      <c r="B52" s="69" t="str">
        <f>IF(P_beite!S11=0," ",IF(P_beite!$C$3="All"," ",IF(P_beite!$C$3="(Flere elementer)"," ",P_beite!S11)))</f>
        <v>5014 Frøya</v>
      </c>
      <c r="C52" s="74">
        <f>IF(P_beite!T11=0," ",IF(P_beite!$C$3="All"," ",IF(P_beite!$C$3="(Flere elementer)"," ",P_beite!T11)))</f>
        <v>4</v>
      </c>
      <c r="D52" s="74">
        <f>IF(P_beite!U11=0," ",IF(P_beite!$C$3="All"," ",IF(P_beite!$C$3="(Flere elementer)"," ",P_beite!U11)))</f>
        <v>4</v>
      </c>
      <c r="E52" s="74">
        <f>IF(P_beite!V11=0," ",IF(P_beite!$C$3="All"," ",IF(P_beite!$C$3="(Flere elementer)"," ",P_beite!V11)))</f>
        <v>38</v>
      </c>
      <c r="F52" s="74">
        <f>IF(P_beite!W11=0," ",IF(P_beite!$C$3="All"," ",IF(P_beite!$C$3="(Flere elementer)"," ",P_beite!W11)))</f>
        <v>36</v>
      </c>
      <c r="G52" s="74">
        <f>IF(P_beite!X11=0," ",IF(P_beite!$C$3="All"," ",IF(P_beite!$C$3="(Flere elementer)"," ",P_beite!X11)))</f>
        <v>2</v>
      </c>
      <c r="H52" s="74">
        <f>IF(P_beite!Y11=0," ",IF(P_beite!$C$3="All"," ",IF(P_beite!$C$3="(Flere elementer)"," ",P_beite!Y11)))</f>
        <v>5</v>
      </c>
      <c r="I52" s="74">
        <f>IF(P_beite!Z11=0," ",IF(P_beite!$C$3="All"," ",IF(P_beite!$C$3="(Flere elementer)"," ",P_beite!Z11)))</f>
        <v>1</v>
      </c>
      <c r="J52" s="74" t="str">
        <f>IF(P_beite!AA11=0," ",IF(P_beite!$C$3="All"," ",IF(P_beite!$C$3="(Flere elementer)"," ",P_beite!AA11)))</f>
        <v xml:space="preserve"> </v>
      </c>
      <c r="K52" s="74" t="str">
        <f>IF(P_beite!AB11=0," ",IF(P_beite!$C$3="All"," ",IF(P_beite!$C$3="(Flere elementer)"," ",P_beite!AB11)))</f>
        <v xml:space="preserve"> </v>
      </c>
      <c r="L52" s="74">
        <f>IF(P_beite!AC11=0," ",IF(P_beite!$C$3="All"," ",IF(P_beite!$C$3="(Flere elementer)"," ",P_beite!AC11)))</f>
        <v>2</v>
      </c>
      <c r="M52" s="74">
        <f>IF(P_beite!AD11=0," ",IF(P_beite!$C$3="All"," ",IF(P_beite!$C$3="(Flere elementer)"," ",P_beite!AD11)))</f>
        <v>2</v>
      </c>
      <c r="N52" s="74">
        <f>IF(P_beite!AE11=0," ",IF(P_beite!$C$3="All"," ",IF(P_beite!$C$3="(Flere elementer)"," ",P_beite!AE11)))</f>
        <v>72</v>
      </c>
      <c r="O52" s="74">
        <f>IF(P_beite!AF11=0," ",IF(P_beite!$C$3="All"," ",IF(P_beite!$C$3="(Flere elementer)"," ",P_beite!AF11)))</f>
        <v>72</v>
      </c>
      <c r="P52" s="74">
        <f>IF(P_beite!AG11=0," ",IF(P_beite!$C$3="All"," ",IF(P_beite!$C$3="(Flere elementer)"," ",P_beite!AG11)))</f>
        <v>2</v>
      </c>
      <c r="Q52" s="74">
        <f>IF(P_beite!AH11=0," ",IF(P_beite!$C$3="All"," ",IF(P_beite!$C$3="(Flere elementer)"," ",P_beite!AH11)))</f>
        <v>3</v>
      </c>
    </row>
    <row r="53" spans="2:17" x14ac:dyDescent="0.2">
      <c r="B53" s="69" t="str">
        <f>IF(P_beite!S12=0," ",IF(P_beite!$C$3="All"," ",IF(P_beite!$C$3="(Flere elementer)"," ",P_beite!S12)))</f>
        <v>5020 Osen</v>
      </c>
      <c r="C53" s="74">
        <f>IF(P_beite!T12=0," ",IF(P_beite!$C$3="All"," ",IF(P_beite!$C$3="(Flere elementer)"," ",P_beite!T12)))</f>
        <v>14</v>
      </c>
      <c r="D53" s="74">
        <f>IF(P_beite!U12=0," ",IF(P_beite!$C$3="All"," ",IF(P_beite!$C$3="(Flere elementer)"," ",P_beite!U12)))</f>
        <v>14</v>
      </c>
      <c r="E53" s="74">
        <f>IF(P_beite!V12=0," ",IF(P_beite!$C$3="All"," ",IF(P_beite!$C$3="(Flere elementer)"," ",P_beite!V12)))</f>
        <v>8</v>
      </c>
      <c r="F53" s="74">
        <f>IF(P_beite!W12=0," ",IF(P_beite!$C$3="All"," ",IF(P_beite!$C$3="(Flere elementer)"," ",P_beite!W12)))</f>
        <v>7</v>
      </c>
      <c r="G53" s="74">
        <f>IF(P_beite!X12=0," ",IF(P_beite!$C$3="All"," ",IF(P_beite!$C$3="(Flere elementer)"," ",P_beite!X12)))</f>
        <v>1</v>
      </c>
      <c r="H53" s="74">
        <f>IF(P_beite!Y12=0," ",IF(P_beite!$C$3="All"," ",IF(P_beite!$C$3="(Flere elementer)"," ",P_beite!Y12)))</f>
        <v>1</v>
      </c>
      <c r="I53" s="74">
        <f>IF(P_beite!Z12=0," ",IF(P_beite!$C$3="All"," ",IF(P_beite!$C$3="(Flere elementer)"," ",P_beite!Z12)))</f>
        <v>2</v>
      </c>
      <c r="J53" s="74" t="str">
        <f>IF(P_beite!AA12=0," ",IF(P_beite!$C$3="All"," ",IF(P_beite!$C$3="(Flere elementer)"," ",P_beite!AA12)))</f>
        <v xml:space="preserve"> </v>
      </c>
      <c r="K53" s="74" t="str">
        <f>IF(P_beite!AB12=0," ",IF(P_beite!$C$3="All"," ",IF(P_beite!$C$3="(Flere elementer)"," ",P_beite!AB12)))</f>
        <v xml:space="preserve"> </v>
      </c>
      <c r="L53" s="74">
        <f>IF(P_beite!AC12=0," ",IF(P_beite!$C$3="All"," ",IF(P_beite!$C$3="(Flere elementer)"," ",P_beite!AC12)))</f>
        <v>5</v>
      </c>
      <c r="M53" s="74">
        <f>IF(P_beite!AD12=0," ",IF(P_beite!$C$3="All"," ",IF(P_beite!$C$3="(Flere elementer)"," ",P_beite!AD12)))</f>
        <v>11</v>
      </c>
      <c r="N53" s="74">
        <f>IF(P_beite!AE12=0," ",IF(P_beite!$C$3="All"," ",IF(P_beite!$C$3="(Flere elementer)"," ",P_beite!AE12)))</f>
        <v>22</v>
      </c>
      <c r="O53" s="74">
        <f>IF(P_beite!AF12=0," ",IF(P_beite!$C$3="All"," ",IF(P_beite!$C$3="(Flere elementer)"," ",P_beite!AF12)))</f>
        <v>22</v>
      </c>
      <c r="P53" s="74" t="str">
        <f>IF(P_beite!AG12=0," ",IF(P_beite!$C$3="All"," ",IF(P_beite!$C$3="(Flere elementer)"," ",P_beite!AG12)))</f>
        <v xml:space="preserve"> </v>
      </c>
      <c r="Q53" s="74">
        <f>IF(P_beite!AH12=0," ",IF(P_beite!$C$3="All"," ",IF(P_beite!$C$3="(Flere elementer)"," ",P_beite!AH12)))</f>
        <v>1</v>
      </c>
    </row>
    <row r="54" spans="2:17" x14ac:dyDescent="0.2">
      <c r="B54" s="69" t="str">
        <f>IF(P_beite!S13=0," ",IF(P_beite!$C$3="All"," ",IF(P_beite!$C$3="(Flere elementer)"," ",P_beite!S13)))</f>
        <v>5021 Oppdal</v>
      </c>
      <c r="C54" s="74">
        <f>IF(P_beite!T13=0," ",IF(P_beite!$C$3="All"," ",IF(P_beite!$C$3="(Flere elementer)"," ",P_beite!T13)))</f>
        <v>66</v>
      </c>
      <c r="D54" s="74">
        <f>IF(P_beite!U13=0," ",IF(P_beite!$C$3="All"," ",IF(P_beite!$C$3="(Flere elementer)"," ",P_beite!U13)))</f>
        <v>70</v>
      </c>
      <c r="E54" s="74">
        <f>IF(P_beite!V13=0," ",IF(P_beite!$C$3="All"," ",IF(P_beite!$C$3="(Flere elementer)"," ",P_beite!V13)))</f>
        <v>101</v>
      </c>
      <c r="F54" s="74">
        <f>IF(P_beite!W13=0," ",IF(P_beite!$C$3="All"," ",IF(P_beite!$C$3="(Flere elementer)"," ",P_beite!W13)))</f>
        <v>101</v>
      </c>
      <c r="G54" s="74">
        <f>IF(P_beite!X13=0," ",IF(P_beite!$C$3="All"," ",IF(P_beite!$C$3="(Flere elementer)"," ",P_beite!X13)))</f>
        <v>9</v>
      </c>
      <c r="H54" s="74">
        <f>IF(P_beite!Y13=0," ",IF(P_beite!$C$3="All"," ",IF(P_beite!$C$3="(Flere elementer)"," ",P_beite!Y13)))</f>
        <v>22</v>
      </c>
      <c r="I54" s="74" t="str">
        <f>IF(P_beite!Z13=0," ",IF(P_beite!$C$3="All"," ",IF(P_beite!$C$3="(Flere elementer)"," ",P_beite!Z13)))</f>
        <v xml:space="preserve"> </v>
      </c>
      <c r="J54" s="74" t="str">
        <f>IF(P_beite!AA13=0," ",IF(P_beite!$C$3="All"," ",IF(P_beite!$C$3="(Flere elementer)"," ",P_beite!AA13)))</f>
        <v xml:space="preserve"> </v>
      </c>
      <c r="K54" s="74" t="str">
        <f>IF(P_beite!AB13=0," ",IF(P_beite!$C$3="All"," ",IF(P_beite!$C$3="(Flere elementer)"," ",P_beite!AB13)))</f>
        <v xml:space="preserve"> </v>
      </c>
      <c r="L54" s="74">
        <f>IF(P_beite!AC13=0," ",IF(P_beite!$C$3="All"," ",IF(P_beite!$C$3="(Flere elementer)"," ",P_beite!AC13)))</f>
        <v>24</v>
      </c>
      <c r="M54" s="74">
        <f>IF(P_beite!AD13=0," ",IF(P_beite!$C$3="All"," ",IF(P_beite!$C$3="(Flere elementer)"," ",P_beite!AD13)))</f>
        <v>31</v>
      </c>
      <c r="N54" s="74">
        <f>IF(P_beite!AE13=0," ",IF(P_beite!$C$3="All"," ",IF(P_beite!$C$3="(Flere elementer)"," ",P_beite!AE13)))</f>
        <v>194</v>
      </c>
      <c r="O54" s="74">
        <f>IF(P_beite!AF13=0," ",IF(P_beite!$C$3="All"," ",IF(P_beite!$C$3="(Flere elementer)"," ",P_beite!AF13)))</f>
        <v>194</v>
      </c>
      <c r="P54" s="74">
        <f>IF(P_beite!AG13=0," ",IF(P_beite!$C$3="All"," ",IF(P_beite!$C$3="(Flere elementer)"," ",P_beite!AG13)))</f>
        <v>3</v>
      </c>
      <c r="Q54" s="74">
        <f>IF(P_beite!AH13=0," ",IF(P_beite!$C$3="All"," ",IF(P_beite!$C$3="(Flere elementer)"," ",P_beite!AH13)))</f>
        <v>2</v>
      </c>
    </row>
    <row r="55" spans="2:17" x14ac:dyDescent="0.2">
      <c r="B55" s="69" t="str">
        <f>IF(P_beite!S14=0," ",IF(P_beite!$C$3="All"," ",IF(P_beite!$C$3="(Flere elementer)"," ",P_beite!S14)))</f>
        <v>5022 Rennebu</v>
      </c>
      <c r="C55" s="74">
        <f>IF(P_beite!T14=0," ",IF(P_beite!$C$3="All"," ",IF(P_beite!$C$3="(Flere elementer)"," ",P_beite!T14)))</f>
        <v>51</v>
      </c>
      <c r="D55" s="74">
        <f>IF(P_beite!U14=0," ",IF(P_beite!$C$3="All"," ",IF(P_beite!$C$3="(Flere elementer)"," ",P_beite!U14)))</f>
        <v>55</v>
      </c>
      <c r="E55" s="74">
        <f>IF(P_beite!V14=0," ",IF(P_beite!$C$3="All"," ",IF(P_beite!$C$3="(Flere elementer)"," ",P_beite!V14)))</f>
        <v>52</v>
      </c>
      <c r="F55" s="74">
        <f>IF(P_beite!W14=0," ",IF(P_beite!$C$3="All"," ",IF(P_beite!$C$3="(Flere elementer)"," ",P_beite!W14)))</f>
        <v>51</v>
      </c>
      <c r="G55" s="74">
        <f>IF(P_beite!X14=0," ",IF(P_beite!$C$3="All"," ",IF(P_beite!$C$3="(Flere elementer)"," ",P_beite!X14)))</f>
        <v>3</v>
      </c>
      <c r="H55" s="74">
        <f>IF(P_beite!Y14=0," ",IF(P_beite!$C$3="All"," ",IF(P_beite!$C$3="(Flere elementer)"," ",P_beite!Y14)))</f>
        <v>18</v>
      </c>
      <c r="I55" s="74" t="str">
        <f>IF(P_beite!Z14=0," ",IF(P_beite!$C$3="All"," ",IF(P_beite!$C$3="(Flere elementer)"," ",P_beite!Z14)))</f>
        <v xml:space="preserve"> </v>
      </c>
      <c r="J55" s="74">
        <f>IF(P_beite!AA14=0," ",IF(P_beite!$C$3="All"," ",IF(P_beite!$C$3="(Flere elementer)"," ",P_beite!AA14)))</f>
        <v>1</v>
      </c>
      <c r="K55" s="74" t="str">
        <f>IF(P_beite!AB14=0," ",IF(P_beite!$C$3="All"," ",IF(P_beite!$C$3="(Flere elementer)"," ",P_beite!AB14)))</f>
        <v xml:space="preserve"> </v>
      </c>
      <c r="L55" s="74">
        <f>IF(P_beite!AC14=0," ",IF(P_beite!$C$3="All"," ",IF(P_beite!$C$3="(Flere elementer)"," ",P_beite!AC14)))</f>
        <v>31</v>
      </c>
      <c r="M55" s="74">
        <f>IF(P_beite!AD14=0," ",IF(P_beite!$C$3="All"," ",IF(P_beite!$C$3="(Flere elementer)"," ",P_beite!AD14)))</f>
        <v>31</v>
      </c>
      <c r="N55" s="74">
        <f>IF(P_beite!AE14=0," ",IF(P_beite!$C$3="All"," ",IF(P_beite!$C$3="(Flere elementer)"," ",P_beite!AE14)))</f>
        <v>101</v>
      </c>
      <c r="O55" s="74">
        <f>IF(P_beite!AF14=0," ",IF(P_beite!$C$3="All"," ",IF(P_beite!$C$3="(Flere elementer)"," ",P_beite!AF14)))</f>
        <v>99</v>
      </c>
      <c r="P55" s="74">
        <f>IF(P_beite!AG14=0," ",IF(P_beite!$C$3="All"," ",IF(P_beite!$C$3="(Flere elementer)"," ",P_beite!AG14)))</f>
        <v>3</v>
      </c>
      <c r="Q55" s="74">
        <f>IF(P_beite!AH14=0," ",IF(P_beite!$C$3="All"," ",IF(P_beite!$C$3="(Flere elementer)"," ",P_beite!AH14)))</f>
        <v>5</v>
      </c>
    </row>
    <row r="56" spans="2:17" x14ac:dyDescent="0.2">
      <c r="B56" s="69" t="str">
        <f>IF(P_beite!S15=0," ",IF(P_beite!$C$3="All"," ",IF(P_beite!$C$3="(Flere elementer)"," ",P_beite!S15)))</f>
        <v>5025 Røros</v>
      </c>
      <c r="C56" s="74">
        <f>IF(P_beite!T15=0," ",IF(P_beite!$C$3="All"," ",IF(P_beite!$C$3="(Flere elementer)"," ",P_beite!T15)))</f>
        <v>34</v>
      </c>
      <c r="D56" s="74">
        <f>IF(P_beite!U15=0," ",IF(P_beite!$C$3="All"," ",IF(P_beite!$C$3="(Flere elementer)"," ",P_beite!U15)))</f>
        <v>37</v>
      </c>
      <c r="E56" s="74">
        <f>IF(P_beite!V15=0," ",IF(P_beite!$C$3="All"," ",IF(P_beite!$C$3="(Flere elementer)"," ",P_beite!V15)))</f>
        <v>10</v>
      </c>
      <c r="F56" s="74">
        <f>IF(P_beite!W15=0," ",IF(P_beite!$C$3="All"," ",IF(P_beite!$C$3="(Flere elementer)"," ",P_beite!W15)))</f>
        <v>10</v>
      </c>
      <c r="G56" s="74" t="str">
        <f>IF(P_beite!X15=0," ",IF(P_beite!$C$3="All"," ",IF(P_beite!$C$3="(Flere elementer)"," ",P_beite!X15)))</f>
        <v xml:space="preserve"> </v>
      </c>
      <c r="H56" s="74">
        <f>IF(P_beite!Y15=0," ",IF(P_beite!$C$3="All"," ",IF(P_beite!$C$3="(Flere elementer)"," ",P_beite!Y15)))</f>
        <v>7</v>
      </c>
      <c r="I56" s="74" t="str">
        <f>IF(P_beite!Z15=0," ",IF(P_beite!$C$3="All"," ",IF(P_beite!$C$3="(Flere elementer)"," ",P_beite!Z15)))</f>
        <v xml:space="preserve"> </v>
      </c>
      <c r="J56" s="74">
        <f>IF(P_beite!AA15=0," ",IF(P_beite!$C$3="All"," ",IF(P_beite!$C$3="(Flere elementer)"," ",P_beite!AA15)))</f>
        <v>1</v>
      </c>
      <c r="K56" s="74">
        <f>IF(P_beite!AB15=0," ",IF(P_beite!$C$3="All"," ",IF(P_beite!$C$3="(Flere elementer)"," ",P_beite!AB15)))</f>
        <v>1</v>
      </c>
      <c r="L56" s="74">
        <f>IF(P_beite!AC15=0," ",IF(P_beite!$C$3="All"," ",IF(P_beite!$C$3="(Flere elementer)"," ",P_beite!AC15)))</f>
        <v>22</v>
      </c>
      <c r="M56" s="74">
        <f>IF(P_beite!AD15=0," ",IF(P_beite!$C$3="All"," ",IF(P_beite!$C$3="(Flere elementer)"," ",P_beite!AD15)))</f>
        <v>29</v>
      </c>
      <c r="N56" s="74">
        <f>IF(P_beite!AE15=0," ",IF(P_beite!$C$3="All"," ",IF(P_beite!$C$3="(Flere elementer)"," ",P_beite!AE15)))</f>
        <v>22</v>
      </c>
      <c r="O56" s="74">
        <f>IF(P_beite!AF15=0," ",IF(P_beite!$C$3="All"," ",IF(P_beite!$C$3="(Flere elementer)"," ",P_beite!AF15)))</f>
        <v>22</v>
      </c>
      <c r="P56" s="74" t="str">
        <f>IF(P_beite!AG15=0," ",IF(P_beite!$C$3="All"," ",IF(P_beite!$C$3="(Flere elementer)"," ",P_beite!AG15)))</f>
        <v xml:space="preserve"> </v>
      </c>
      <c r="Q56" s="74">
        <f>IF(P_beite!AH15=0," ",IF(P_beite!$C$3="All"," ",IF(P_beite!$C$3="(Flere elementer)"," ",P_beite!AH15)))</f>
        <v>5</v>
      </c>
    </row>
    <row r="57" spans="2:17" x14ac:dyDescent="0.2">
      <c r="B57" s="69" t="str">
        <f>IF(P_beite!S16=0," ",IF(P_beite!$C$3="All"," ",IF(P_beite!$C$3="(Flere elementer)"," ",P_beite!S16)))</f>
        <v>5026 Holtålen</v>
      </c>
      <c r="C57" s="74">
        <f>IF(P_beite!T16=0," ",IF(P_beite!$C$3="All"," ",IF(P_beite!$C$3="(Flere elementer)"," ",P_beite!T16)))</f>
        <v>27</v>
      </c>
      <c r="D57" s="74">
        <f>IF(P_beite!U16=0," ",IF(P_beite!$C$3="All"," ",IF(P_beite!$C$3="(Flere elementer)"," ",P_beite!U16)))</f>
        <v>29</v>
      </c>
      <c r="E57" s="74">
        <f>IF(P_beite!V16=0," ",IF(P_beite!$C$3="All"," ",IF(P_beite!$C$3="(Flere elementer)"," ",P_beite!V16)))</f>
        <v>34</v>
      </c>
      <c r="F57" s="74">
        <f>IF(P_beite!W16=0," ",IF(P_beite!$C$3="All"," ",IF(P_beite!$C$3="(Flere elementer)"," ",P_beite!W16)))</f>
        <v>34</v>
      </c>
      <c r="G57" s="74">
        <f>IF(P_beite!X16=0," ",IF(P_beite!$C$3="All"," ",IF(P_beite!$C$3="(Flere elementer)"," ",P_beite!X16)))</f>
        <v>3</v>
      </c>
      <c r="H57" s="74">
        <f>IF(P_beite!Y16=0," ",IF(P_beite!$C$3="All"," ",IF(P_beite!$C$3="(Flere elementer)"," ",P_beite!Y16)))</f>
        <v>7</v>
      </c>
      <c r="I57" s="74" t="str">
        <f>IF(P_beite!Z16=0," ",IF(P_beite!$C$3="All"," ",IF(P_beite!$C$3="(Flere elementer)"," ",P_beite!Z16)))</f>
        <v xml:space="preserve"> </v>
      </c>
      <c r="J57" s="74" t="str">
        <f>IF(P_beite!AA16=0," ",IF(P_beite!$C$3="All"," ",IF(P_beite!$C$3="(Flere elementer)"," ",P_beite!AA16)))</f>
        <v xml:space="preserve"> </v>
      </c>
      <c r="K57" s="74" t="str">
        <f>IF(P_beite!AB16=0," ",IF(P_beite!$C$3="All"," ",IF(P_beite!$C$3="(Flere elementer)"," ",P_beite!AB16)))</f>
        <v xml:space="preserve"> </v>
      </c>
      <c r="L57" s="74">
        <f>IF(P_beite!AC16=0," ",IF(P_beite!$C$3="All"," ",IF(P_beite!$C$3="(Flere elementer)"," ",P_beite!AC16)))</f>
        <v>22</v>
      </c>
      <c r="M57" s="74">
        <f>IF(P_beite!AD16=0," ",IF(P_beite!$C$3="All"," ",IF(P_beite!$C$3="(Flere elementer)"," ",P_beite!AD16)))</f>
        <v>23</v>
      </c>
      <c r="N57" s="74">
        <f>IF(P_beite!AE16=0," ",IF(P_beite!$C$3="All"," ",IF(P_beite!$C$3="(Flere elementer)"," ",P_beite!AE16)))</f>
        <v>70</v>
      </c>
      <c r="O57" s="74">
        <f>IF(P_beite!AF16=0," ",IF(P_beite!$C$3="All"," ",IF(P_beite!$C$3="(Flere elementer)"," ",P_beite!AF16)))</f>
        <v>70</v>
      </c>
      <c r="P57" s="74">
        <f>IF(P_beite!AG16=0," ",IF(P_beite!$C$3="All"," ",IF(P_beite!$C$3="(Flere elementer)"," ",P_beite!AG16)))</f>
        <v>3</v>
      </c>
      <c r="Q57" s="74">
        <f>IF(P_beite!AH16=0," ",IF(P_beite!$C$3="All"," ",IF(P_beite!$C$3="(Flere elementer)"," ",P_beite!AH16)))</f>
        <v>4</v>
      </c>
    </row>
    <row r="58" spans="2:17" x14ac:dyDescent="0.2">
      <c r="B58" s="69" t="str">
        <f>IF(P_beite!S17=0," ",IF(P_beite!$C$3="All"," ",IF(P_beite!$C$3="(Flere elementer)"," ",P_beite!S17)))</f>
        <v>5027 Midtre Gauldal</v>
      </c>
      <c r="C58" s="74">
        <f>IF(P_beite!T17=0," ",IF(P_beite!$C$3="All"," ",IF(P_beite!$C$3="(Flere elementer)"," ",P_beite!T17)))</f>
        <v>127</v>
      </c>
      <c r="D58" s="74">
        <f>IF(P_beite!U17=0," ",IF(P_beite!$C$3="All"," ",IF(P_beite!$C$3="(Flere elementer)"," ",P_beite!U17)))</f>
        <v>136</v>
      </c>
      <c r="E58" s="74">
        <f>IF(P_beite!V17=0," ",IF(P_beite!$C$3="All"," ",IF(P_beite!$C$3="(Flere elementer)"," ",P_beite!V17)))</f>
        <v>79</v>
      </c>
      <c r="F58" s="74">
        <f>IF(P_beite!W17=0," ",IF(P_beite!$C$3="All"," ",IF(P_beite!$C$3="(Flere elementer)"," ",P_beite!W17)))</f>
        <v>77</v>
      </c>
      <c r="G58" s="74">
        <f>IF(P_beite!X17=0," ",IF(P_beite!$C$3="All"," ",IF(P_beite!$C$3="(Flere elementer)"," ",P_beite!X17)))</f>
        <v>8</v>
      </c>
      <c r="H58" s="74">
        <f>IF(P_beite!Y17=0," ",IF(P_beite!$C$3="All"," ",IF(P_beite!$C$3="(Flere elementer)"," ",P_beite!Y17)))</f>
        <v>21</v>
      </c>
      <c r="I58" s="74" t="str">
        <f>IF(P_beite!Z17=0," ",IF(P_beite!$C$3="All"," ",IF(P_beite!$C$3="(Flere elementer)"," ",P_beite!Z17)))</f>
        <v xml:space="preserve"> </v>
      </c>
      <c r="J58" s="74" t="str">
        <f>IF(P_beite!AA17=0," ",IF(P_beite!$C$3="All"," ",IF(P_beite!$C$3="(Flere elementer)"," ",P_beite!AA17)))</f>
        <v xml:space="preserve"> </v>
      </c>
      <c r="K58" s="74">
        <f>IF(P_beite!AB17=0," ",IF(P_beite!$C$3="All"," ",IF(P_beite!$C$3="(Flere elementer)"," ",P_beite!AB17)))</f>
        <v>1</v>
      </c>
      <c r="L58" s="74">
        <f>IF(P_beite!AC17=0," ",IF(P_beite!$C$3="All"," ",IF(P_beite!$C$3="(Flere elementer)"," ",P_beite!AC17)))</f>
        <v>81</v>
      </c>
      <c r="M58" s="74">
        <f>IF(P_beite!AD17=0," ",IF(P_beite!$C$3="All"," ",IF(P_beite!$C$3="(Flere elementer)"," ",P_beite!AD17)))</f>
        <v>89</v>
      </c>
      <c r="N58" s="74">
        <f>IF(P_beite!AE17=0," ",IF(P_beite!$C$3="All"," ",IF(P_beite!$C$3="(Flere elementer)"," ",P_beite!AE17)))</f>
        <v>155</v>
      </c>
      <c r="O58" s="74">
        <f>IF(P_beite!AF17=0," ",IF(P_beite!$C$3="All"," ",IF(P_beite!$C$3="(Flere elementer)"," ",P_beite!AF17)))</f>
        <v>153</v>
      </c>
      <c r="P58" s="74">
        <f>IF(P_beite!AG17=0," ",IF(P_beite!$C$3="All"," ",IF(P_beite!$C$3="(Flere elementer)"," ",P_beite!AG17)))</f>
        <v>8</v>
      </c>
      <c r="Q58" s="74">
        <f>IF(P_beite!AH17=0," ",IF(P_beite!$C$3="All"," ",IF(P_beite!$C$3="(Flere elementer)"," ",P_beite!AH17)))</f>
        <v>14</v>
      </c>
    </row>
    <row r="59" spans="2:17" x14ac:dyDescent="0.2">
      <c r="B59" s="69" t="str">
        <f>IF(P_beite!S18=0," ",IF(P_beite!$C$3="All"," ",IF(P_beite!$C$3="(Flere elementer)"," ",P_beite!S18)))</f>
        <v>5028 Melhus</v>
      </c>
      <c r="C59" s="74">
        <f>IF(P_beite!T18=0," ",IF(P_beite!$C$3="All"," ",IF(P_beite!$C$3="(Flere elementer)"," ",P_beite!T18)))</f>
        <v>71</v>
      </c>
      <c r="D59" s="74">
        <f>IF(P_beite!U18=0," ",IF(P_beite!$C$3="All"," ",IF(P_beite!$C$3="(Flere elementer)"," ",P_beite!U18)))</f>
        <v>74</v>
      </c>
      <c r="E59" s="74">
        <f>IF(P_beite!V18=0," ",IF(P_beite!$C$3="All"," ",IF(P_beite!$C$3="(Flere elementer)"," ",P_beite!V18)))</f>
        <v>24</v>
      </c>
      <c r="F59" s="74">
        <f>IF(P_beite!W18=0," ",IF(P_beite!$C$3="All"," ",IF(P_beite!$C$3="(Flere elementer)"," ",P_beite!W18)))</f>
        <v>22</v>
      </c>
      <c r="G59" s="74">
        <f>IF(P_beite!X18=0," ",IF(P_beite!$C$3="All"," ",IF(P_beite!$C$3="(Flere elementer)"," ",P_beite!X18)))</f>
        <v>3</v>
      </c>
      <c r="H59" s="74">
        <f>IF(P_beite!Y18=0," ",IF(P_beite!$C$3="All"," ",IF(P_beite!$C$3="(Flere elementer)"," ",P_beite!Y18)))</f>
        <v>28</v>
      </c>
      <c r="I59" s="74">
        <f>IF(P_beite!Z18=0," ",IF(P_beite!$C$3="All"," ",IF(P_beite!$C$3="(Flere elementer)"," ",P_beite!Z18)))</f>
        <v>1</v>
      </c>
      <c r="J59" s="74">
        <f>IF(P_beite!AA18=0," ",IF(P_beite!$C$3="All"," ",IF(P_beite!$C$3="(Flere elementer)"," ",P_beite!AA18)))</f>
        <v>1</v>
      </c>
      <c r="K59" s="74" t="str">
        <f>IF(P_beite!AB18=0," ",IF(P_beite!$C$3="All"," ",IF(P_beite!$C$3="(Flere elementer)"," ",P_beite!AB18)))</f>
        <v xml:space="preserve"> </v>
      </c>
      <c r="L59" s="74">
        <f>IF(P_beite!AC18=0," ",IF(P_beite!$C$3="All"," ",IF(P_beite!$C$3="(Flere elementer)"," ",P_beite!AC18)))</f>
        <v>18</v>
      </c>
      <c r="M59" s="74">
        <f>IF(P_beite!AD18=0," ",IF(P_beite!$C$3="All"," ",IF(P_beite!$C$3="(Flere elementer)"," ",P_beite!AD18)))</f>
        <v>26</v>
      </c>
      <c r="N59" s="74">
        <f>IF(P_beite!AE18=0," ",IF(P_beite!$C$3="All"," ",IF(P_beite!$C$3="(Flere elementer)"," ",P_beite!AE18)))</f>
        <v>42</v>
      </c>
      <c r="O59" s="74">
        <f>IF(P_beite!AF18=0," ",IF(P_beite!$C$3="All"," ",IF(P_beite!$C$3="(Flere elementer)"," ",P_beite!AF18)))</f>
        <v>40</v>
      </c>
      <c r="P59" s="74">
        <f>IF(P_beite!AG18=0," ",IF(P_beite!$C$3="All"," ",IF(P_beite!$C$3="(Flere elementer)"," ",P_beite!AG18)))</f>
        <v>2</v>
      </c>
      <c r="Q59" s="74">
        <f>IF(P_beite!AH18=0," ",IF(P_beite!$C$3="All"," ",IF(P_beite!$C$3="(Flere elementer)"," ",P_beite!AH18)))</f>
        <v>2</v>
      </c>
    </row>
    <row r="60" spans="2:17" x14ac:dyDescent="0.2">
      <c r="B60" s="69" t="str">
        <f>IF(P_beite!S19=0," ",IF(P_beite!$C$3="All"," ",IF(P_beite!$C$3="(Flere elementer)"," ",P_beite!S19)))</f>
        <v>5029 Skaun</v>
      </c>
      <c r="C60" s="74">
        <f>IF(P_beite!T19=0," ",IF(P_beite!$C$3="All"," ",IF(P_beite!$C$3="(Flere elementer)"," ",P_beite!T19)))</f>
        <v>29</v>
      </c>
      <c r="D60" s="74">
        <f>IF(P_beite!U19=0," ",IF(P_beite!$C$3="All"," ",IF(P_beite!$C$3="(Flere elementer)"," ",P_beite!U19)))</f>
        <v>29</v>
      </c>
      <c r="E60" s="74">
        <f>IF(P_beite!V19=0," ",IF(P_beite!$C$3="All"," ",IF(P_beite!$C$3="(Flere elementer)"," ",P_beite!V19)))</f>
        <v>6</v>
      </c>
      <c r="F60" s="74">
        <f>IF(P_beite!W19=0," ",IF(P_beite!$C$3="All"," ",IF(P_beite!$C$3="(Flere elementer)"," ",P_beite!W19)))</f>
        <v>5</v>
      </c>
      <c r="G60" s="74">
        <f>IF(P_beite!X19=0," ",IF(P_beite!$C$3="All"," ",IF(P_beite!$C$3="(Flere elementer)"," ",P_beite!X19)))</f>
        <v>4</v>
      </c>
      <c r="H60" s="74">
        <f>IF(P_beite!Y19=0," ",IF(P_beite!$C$3="All"," ",IF(P_beite!$C$3="(Flere elementer)"," ",P_beite!Y19)))</f>
        <v>22</v>
      </c>
      <c r="I60" s="74" t="str">
        <f>IF(P_beite!Z19=0," ",IF(P_beite!$C$3="All"," ",IF(P_beite!$C$3="(Flere elementer)"," ",P_beite!Z19)))</f>
        <v xml:space="preserve"> </v>
      </c>
      <c r="J60" s="74" t="str">
        <f>IF(P_beite!AA19=0," ",IF(P_beite!$C$3="All"," ",IF(P_beite!$C$3="(Flere elementer)"," ",P_beite!AA19)))</f>
        <v xml:space="preserve"> </v>
      </c>
      <c r="K60" s="74" t="str">
        <f>IF(P_beite!AB19=0," ",IF(P_beite!$C$3="All"," ",IF(P_beite!$C$3="(Flere elementer)"," ",P_beite!AB19)))</f>
        <v xml:space="preserve"> </v>
      </c>
      <c r="L60" s="74">
        <f>IF(P_beite!AC19=0," ",IF(P_beite!$C$3="All"," ",IF(P_beite!$C$3="(Flere elementer)"," ",P_beite!AC19)))</f>
        <v>4</v>
      </c>
      <c r="M60" s="74">
        <f>IF(P_beite!AD19=0," ",IF(P_beite!$C$3="All"," ",IF(P_beite!$C$3="(Flere elementer)"," ",P_beite!AD19)))</f>
        <v>5</v>
      </c>
      <c r="N60" s="74">
        <f>IF(P_beite!AE19=0," ",IF(P_beite!$C$3="All"," ",IF(P_beite!$C$3="(Flere elementer)"," ",P_beite!AE19)))</f>
        <v>8</v>
      </c>
      <c r="O60" s="74">
        <f>IF(P_beite!AF19=0," ",IF(P_beite!$C$3="All"," ",IF(P_beite!$C$3="(Flere elementer)"," ",P_beite!AF19)))</f>
        <v>8</v>
      </c>
      <c r="P60" s="74">
        <f>IF(P_beite!AG19=0," ",IF(P_beite!$C$3="All"," ",IF(P_beite!$C$3="(Flere elementer)"," ",P_beite!AG19)))</f>
        <v>3</v>
      </c>
      <c r="Q60" s="74">
        <f>IF(P_beite!AH19=0," ",IF(P_beite!$C$3="All"," ",IF(P_beite!$C$3="(Flere elementer)"," ",P_beite!AH19)))</f>
        <v>5</v>
      </c>
    </row>
    <row r="61" spans="2:17" x14ac:dyDescent="0.2">
      <c r="B61" s="69" t="str">
        <f>IF(P_beite!S20=0," ",IF(P_beite!$C$3="All"," ",IF(P_beite!$C$3="(Flere elementer)"," ",P_beite!S20)))</f>
        <v>5031 Malvik</v>
      </c>
      <c r="C61" s="74">
        <f>IF(P_beite!T20=0," ",IF(P_beite!$C$3="All"," ",IF(P_beite!$C$3="(Flere elementer)"," ",P_beite!T20)))</f>
        <v>16</v>
      </c>
      <c r="D61" s="74">
        <f>IF(P_beite!U20=0," ",IF(P_beite!$C$3="All"," ",IF(P_beite!$C$3="(Flere elementer)"," ",P_beite!U20)))</f>
        <v>18</v>
      </c>
      <c r="E61" s="74">
        <f>IF(P_beite!V20=0," ",IF(P_beite!$C$3="All"," ",IF(P_beite!$C$3="(Flere elementer)"," ",P_beite!V20)))</f>
        <v>17</v>
      </c>
      <c r="F61" s="74">
        <f>IF(P_beite!W20=0," ",IF(P_beite!$C$3="All"," ",IF(P_beite!$C$3="(Flere elementer)"," ",P_beite!W20)))</f>
        <v>15</v>
      </c>
      <c r="G61" s="74">
        <f>IF(P_beite!X20=0," ",IF(P_beite!$C$3="All"," ",IF(P_beite!$C$3="(Flere elementer)"," ",P_beite!X20)))</f>
        <v>1</v>
      </c>
      <c r="H61" s="74">
        <f>IF(P_beite!Y20=0," ",IF(P_beite!$C$3="All"," ",IF(P_beite!$C$3="(Flere elementer)"," ",P_beite!Y20)))</f>
        <v>9</v>
      </c>
      <c r="I61" s="74" t="str">
        <f>IF(P_beite!Z20=0," ",IF(P_beite!$C$3="All"," ",IF(P_beite!$C$3="(Flere elementer)"," ",P_beite!Z20)))</f>
        <v xml:space="preserve"> </v>
      </c>
      <c r="J61" s="74">
        <f>IF(P_beite!AA20=0," ",IF(P_beite!$C$3="All"," ",IF(P_beite!$C$3="(Flere elementer)"," ",P_beite!AA20)))</f>
        <v>1</v>
      </c>
      <c r="K61" s="74" t="str">
        <f>IF(P_beite!AB20=0," ",IF(P_beite!$C$3="All"," ",IF(P_beite!$C$3="(Flere elementer)"," ",P_beite!AB20)))</f>
        <v xml:space="preserve"> </v>
      </c>
      <c r="L61" s="74">
        <f>IF(P_beite!AC20=0," ",IF(P_beite!$C$3="All"," ",IF(P_beite!$C$3="(Flere elementer)"," ",P_beite!AC20)))</f>
        <v>7</v>
      </c>
      <c r="M61" s="74">
        <f>IF(P_beite!AD20=0," ",IF(P_beite!$C$3="All"," ",IF(P_beite!$C$3="(Flere elementer)"," ",P_beite!AD20)))</f>
        <v>9</v>
      </c>
      <c r="N61" s="74">
        <f>IF(P_beite!AE20=0," ",IF(P_beite!$C$3="All"," ",IF(P_beite!$C$3="(Flere elementer)"," ",P_beite!AE20)))</f>
        <v>31</v>
      </c>
      <c r="O61" s="74">
        <f>IF(P_beite!AF20=0," ",IF(P_beite!$C$3="All"," ",IF(P_beite!$C$3="(Flere elementer)"," ",P_beite!AF20)))</f>
        <v>29</v>
      </c>
      <c r="P61" s="74" t="str">
        <f>IF(P_beite!AG20=0," ",IF(P_beite!$C$3="All"," ",IF(P_beite!$C$3="(Flere elementer)"," ",P_beite!AG20)))</f>
        <v xml:space="preserve"> </v>
      </c>
      <c r="Q61" s="74">
        <f>IF(P_beite!AH20=0," ",IF(P_beite!$C$3="All"," ",IF(P_beite!$C$3="(Flere elementer)"," ",P_beite!AH20)))</f>
        <v>1</v>
      </c>
    </row>
    <row r="62" spans="2:17" x14ac:dyDescent="0.2">
      <c r="B62" s="69" t="str">
        <f>IF(P_beite!S21=0," ",IF(P_beite!$C$3="All"," ",IF(P_beite!$C$3="(Flere elementer)"," ",P_beite!S21)))</f>
        <v>5032 Selbu</v>
      </c>
      <c r="C62" s="74">
        <f>IF(P_beite!T21=0," ",IF(P_beite!$C$3="All"," ",IF(P_beite!$C$3="(Flere elementer)"," ",P_beite!T21)))</f>
        <v>44</v>
      </c>
      <c r="D62" s="74">
        <f>IF(P_beite!U21=0," ",IF(P_beite!$C$3="All"," ",IF(P_beite!$C$3="(Flere elementer)"," ",P_beite!U21)))</f>
        <v>45</v>
      </c>
      <c r="E62" s="74">
        <f>IF(P_beite!V21=0," ",IF(P_beite!$C$3="All"," ",IF(P_beite!$C$3="(Flere elementer)"," ",P_beite!V21)))</f>
        <v>26</v>
      </c>
      <c r="F62" s="74">
        <f>IF(P_beite!W21=0," ",IF(P_beite!$C$3="All"," ",IF(P_beite!$C$3="(Flere elementer)"," ",P_beite!W21)))</f>
        <v>26</v>
      </c>
      <c r="G62" s="74">
        <f>IF(P_beite!X21=0," ",IF(P_beite!$C$3="All"," ",IF(P_beite!$C$3="(Flere elementer)"," ",P_beite!X21)))</f>
        <v>3</v>
      </c>
      <c r="H62" s="74">
        <f>IF(P_beite!Y21=0," ",IF(P_beite!$C$3="All"," ",IF(P_beite!$C$3="(Flere elementer)"," ",P_beite!Y21)))</f>
        <v>16</v>
      </c>
      <c r="I62" s="74">
        <f>IF(P_beite!Z21=0," ",IF(P_beite!$C$3="All"," ",IF(P_beite!$C$3="(Flere elementer)"," ",P_beite!Z21)))</f>
        <v>1</v>
      </c>
      <c r="J62" s="74" t="str">
        <f>IF(P_beite!AA21=0," ",IF(P_beite!$C$3="All"," ",IF(P_beite!$C$3="(Flere elementer)"," ",P_beite!AA21)))</f>
        <v xml:space="preserve"> </v>
      </c>
      <c r="K62" s="74" t="str">
        <f>IF(P_beite!AB21=0," ",IF(P_beite!$C$3="All"," ",IF(P_beite!$C$3="(Flere elementer)"," ",P_beite!AB21)))</f>
        <v xml:space="preserve"> </v>
      </c>
      <c r="L62" s="74">
        <f>IF(P_beite!AC21=0," ",IF(P_beite!$C$3="All"," ",IF(P_beite!$C$3="(Flere elementer)"," ",P_beite!AC21)))</f>
        <v>30</v>
      </c>
      <c r="M62" s="74">
        <f>IF(P_beite!AD21=0," ",IF(P_beite!$C$3="All"," ",IF(P_beite!$C$3="(Flere elementer)"," ",P_beite!AD21)))</f>
        <v>38</v>
      </c>
      <c r="N62" s="74">
        <f>IF(P_beite!AE21=0," ",IF(P_beite!$C$3="All"," ",IF(P_beite!$C$3="(Flere elementer)"," ",P_beite!AE21)))</f>
        <v>50</v>
      </c>
      <c r="O62" s="74">
        <f>IF(P_beite!AF21=0," ",IF(P_beite!$C$3="All"," ",IF(P_beite!$C$3="(Flere elementer)"," ",P_beite!AF21)))</f>
        <v>52</v>
      </c>
      <c r="P62" s="74">
        <f>IF(P_beite!AG21=0," ",IF(P_beite!$C$3="All"," ",IF(P_beite!$C$3="(Flere elementer)"," ",P_beite!AG21)))</f>
        <v>3</v>
      </c>
      <c r="Q62" s="74">
        <f>IF(P_beite!AH21=0," ",IF(P_beite!$C$3="All"," ",IF(P_beite!$C$3="(Flere elementer)"," ",P_beite!AH21)))</f>
        <v>2</v>
      </c>
    </row>
    <row r="63" spans="2:17" x14ac:dyDescent="0.2">
      <c r="B63" s="69" t="str">
        <f>IF(P_beite!S22=0," ",IF(P_beite!$C$3="All"," ",IF(P_beite!$C$3="(Flere elementer)"," ",P_beite!S22)))</f>
        <v>5033 Tydal</v>
      </c>
      <c r="C63" s="74">
        <f>IF(P_beite!T22=0," ",IF(P_beite!$C$3="All"," ",IF(P_beite!$C$3="(Flere elementer)"," ",P_beite!T22)))</f>
        <v>15</v>
      </c>
      <c r="D63" s="74">
        <f>IF(P_beite!U22=0," ",IF(P_beite!$C$3="All"," ",IF(P_beite!$C$3="(Flere elementer)"," ",P_beite!U22)))</f>
        <v>16</v>
      </c>
      <c r="E63" s="74">
        <f>IF(P_beite!V22=0," ",IF(P_beite!$C$3="All"," ",IF(P_beite!$C$3="(Flere elementer)"," ",P_beite!V22)))</f>
        <v>3</v>
      </c>
      <c r="F63" s="74">
        <f>IF(P_beite!W22=0," ",IF(P_beite!$C$3="All"," ",IF(P_beite!$C$3="(Flere elementer)"," ",P_beite!W22)))</f>
        <v>4</v>
      </c>
      <c r="G63" s="74">
        <f>IF(P_beite!X22=0," ",IF(P_beite!$C$3="All"," ",IF(P_beite!$C$3="(Flere elementer)"," ",P_beite!X22)))</f>
        <v>3</v>
      </c>
      <c r="H63" s="74">
        <f>IF(P_beite!Y22=0," ",IF(P_beite!$C$3="All"," ",IF(P_beite!$C$3="(Flere elementer)"," ",P_beite!Y22)))</f>
        <v>10</v>
      </c>
      <c r="I63" s="74">
        <f>IF(P_beite!Z22=0," ",IF(P_beite!$C$3="All"," ",IF(P_beite!$C$3="(Flere elementer)"," ",P_beite!Z22)))</f>
        <v>1</v>
      </c>
      <c r="J63" s="74" t="str">
        <f>IF(P_beite!AA22=0," ",IF(P_beite!$C$3="All"," ",IF(P_beite!$C$3="(Flere elementer)"," ",P_beite!AA22)))</f>
        <v xml:space="preserve"> </v>
      </c>
      <c r="K63" s="74">
        <f>IF(P_beite!AB22=0," ",IF(P_beite!$C$3="All"," ",IF(P_beite!$C$3="(Flere elementer)"," ",P_beite!AB22)))</f>
        <v>1</v>
      </c>
      <c r="L63" s="74">
        <f>IF(P_beite!AC22=0," ",IF(P_beite!$C$3="All"," ",IF(P_beite!$C$3="(Flere elementer)"," ",P_beite!AC22)))</f>
        <v>10</v>
      </c>
      <c r="M63" s="74">
        <f>IF(P_beite!AD22=0," ",IF(P_beite!$C$3="All"," ",IF(P_beite!$C$3="(Flere elementer)"," ",P_beite!AD22)))</f>
        <v>13</v>
      </c>
      <c r="N63" s="74">
        <f>IF(P_beite!AE22=0," ",IF(P_beite!$C$3="All"," ",IF(P_beite!$C$3="(Flere elementer)"," ",P_beite!AE22)))</f>
        <v>8</v>
      </c>
      <c r="O63" s="74">
        <f>IF(P_beite!AF22=0," ",IF(P_beite!$C$3="All"," ",IF(P_beite!$C$3="(Flere elementer)"," ",P_beite!AF22)))</f>
        <v>8</v>
      </c>
      <c r="P63" s="74">
        <f>IF(P_beite!AG22=0," ",IF(P_beite!$C$3="All"," ",IF(P_beite!$C$3="(Flere elementer)"," ",P_beite!AG22)))</f>
        <v>1</v>
      </c>
      <c r="Q63" s="74">
        <f>IF(P_beite!AH22=0," ",IF(P_beite!$C$3="All"," ",IF(P_beite!$C$3="(Flere elementer)"," ",P_beite!AH22)))</f>
        <v>3</v>
      </c>
    </row>
    <row r="64" spans="2:17" x14ac:dyDescent="0.2">
      <c r="B64" s="69" t="str">
        <f>IF(P_beite!S23=0," ",IF(P_beite!$C$3="All"," ",IF(P_beite!$C$3="(Flere elementer)"," ",P_beite!S23)))</f>
        <v>5034 Meråker</v>
      </c>
      <c r="C64" s="74">
        <f>IF(P_beite!T23=0," ",IF(P_beite!$C$3="All"," ",IF(P_beite!$C$3="(Flere elementer)"," ",P_beite!T23)))</f>
        <v>10</v>
      </c>
      <c r="D64" s="74">
        <f>IF(P_beite!U23=0," ",IF(P_beite!$C$3="All"," ",IF(P_beite!$C$3="(Flere elementer)"," ",P_beite!U23)))</f>
        <v>11</v>
      </c>
      <c r="E64" s="74">
        <f>IF(P_beite!V23=0," ",IF(P_beite!$C$3="All"," ",IF(P_beite!$C$3="(Flere elementer)"," ",P_beite!V23)))</f>
        <v>29</v>
      </c>
      <c r="F64" s="74">
        <f>IF(P_beite!W23=0," ",IF(P_beite!$C$3="All"," ",IF(P_beite!$C$3="(Flere elementer)"," ",P_beite!W23)))</f>
        <v>28</v>
      </c>
      <c r="G64" s="74">
        <f>IF(P_beite!X23=0," ",IF(P_beite!$C$3="All"," ",IF(P_beite!$C$3="(Flere elementer)"," ",P_beite!X23)))</f>
        <v>2</v>
      </c>
      <c r="H64" s="74">
        <f>IF(P_beite!Y23=0," ",IF(P_beite!$C$3="All"," ",IF(P_beite!$C$3="(Flere elementer)"," ",P_beite!Y23)))</f>
        <v>8</v>
      </c>
      <c r="I64" s="74" t="str">
        <f>IF(P_beite!Z23=0," ",IF(P_beite!$C$3="All"," ",IF(P_beite!$C$3="(Flere elementer)"," ",P_beite!Z23)))</f>
        <v xml:space="preserve"> </v>
      </c>
      <c r="J64" s="74" t="str">
        <f>IF(P_beite!AA23=0," ",IF(P_beite!$C$3="All"," ",IF(P_beite!$C$3="(Flere elementer)"," ",P_beite!AA23)))</f>
        <v xml:space="preserve"> </v>
      </c>
      <c r="K64" s="74" t="str">
        <f>IF(P_beite!AB23=0," ",IF(P_beite!$C$3="All"," ",IF(P_beite!$C$3="(Flere elementer)"," ",P_beite!AB23)))</f>
        <v xml:space="preserve"> </v>
      </c>
      <c r="L64" s="74">
        <f>IF(P_beite!AC23=0," ",IF(P_beite!$C$3="All"," ",IF(P_beite!$C$3="(Flere elementer)"," ",P_beite!AC23)))</f>
        <v>5</v>
      </c>
      <c r="M64" s="74">
        <f>IF(P_beite!AD23=0," ",IF(P_beite!$C$3="All"," ",IF(P_beite!$C$3="(Flere elementer)"," ",P_beite!AD23)))</f>
        <v>6</v>
      </c>
      <c r="N64" s="74">
        <f>IF(P_beite!AE23=0," ",IF(P_beite!$C$3="All"," ",IF(P_beite!$C$3="(Flere elementer)"," ",P_beite!AE23)))</f>
        <v>54</v>
      </c>
      <c r="O64" s="74">
        <f>IF(P_beite!AF23=0," ",IF(P_beite!$C$3="All"," ",IF(P_beite!$C$3="(Flere elementer)"," ",P_beite!AF23)))</f>
        <v>54</v>
      </c>
      <c r="P64" s="74" t="str">
        <f>IF(P_beite!AG23=0," ",IF(P_beite!$C$3="All"," ",IF(P_beite!$C$3="(Flere elementer)"," ",P_beite!AG23)))</f>
        <v xml:space="preserve"> </v>
      </c>
      <c r="Q64" s="74">
        <f>IF(P_beite!AH23=0," ",IF(P_beite!$C$3="All"," ",IF(P_beite!$C$3="(Flere elementer)"," ",P_beite!AH23)))</f>
        <v>4</v>
      </c>
    </row>
    <row r="65" spans="2:17" x14ac:dyDescent="0.2">
      <c r="B65" s="69" t="str">
        <f>IF(P_beite!S24=0," ",IF(P_beite!$C$3="All"," ",IF(P_beite!$C$3="(Flere elementer)"," ",P_beite!S24)))</f>
        <v>5035 Stjørdal</v>
      </c>
      <c r="C65" s="74">
        <f>IF(P_beite!T24=0," ",IF(P_beite!$C$3="All"," ",IF(P_beite!$C$3="(Flere elementer)"," ",P_beite!T24)))</f>
        <v>90</v>
      </c>
      <c r="D65" s="74">
        <f>IF(P_beite!U24=0," ",IF(P_beite!$C$3="All"," ",IF(P_beite!$C$3="(Flere elementer)"," ",P_beite!U24)))</f>
        <v>89</v>
      </c>
      <c r="E65" s="74">
        <f>IF(P_beite!V24=0," ",IF(P_beite!$C$3="All"," ",IF(P_beite!$C$3="(Flere elementer)"," ",P_beite!V24)))</f>
        <v>45</v>
      </c>
      <c r="F65" s="74">
        <f>IF(P_beite!W24=0," ",IF(P_beite!$C$3="All"," ",IF(P_beite!$C$3="(Flere elementer)"," ",P_beite!W24)))</f>
        <v>41</v>
      </c>
      <c r="G65" s="74">
        <f>IF(P_beite!X24=0," ",IF(P_beite!$C$3="All"," ",IF(P_beite!$C$3="(Flere elementer)"," ",P_beite!X24)))</f>
        <v>16</v>
      </c>
      <c r="H65" s="74">
        <f>IF(P_beite!Y24=0," ",IF(P_beite!$C$3="All"," ",IF(P_beite!$C$3="(Flere elementer)"," ",P_beite!Y24)))</f>
        <v>34</v>
      </c>
      <c r="I65" s="74">
        <f>IF(P_beite!Z24=0," ",IF(P_beite!$C$3="All"," ",IF(P_beite!$C$3="(Flere elementer)"," ",P_beite!Z24)))</f>
        <v>2</v>
      </c>
      <c r="J65" s="74" t="str">
        <f>IF(P_beite!AA24=0," ",IF(P_beite!$C$3="All"," ",IF(P_beite!$C$3="(Flere elementer)"," ",P_beite!AA24)))</f>
        <v xml:space="preserve"> </v>
      </c>
      <c r="K65" s="74" t="str">
        <f>IF(P_beite!AB24=0," ",IF(P_beite!$C$3="All"," ",IF(P_beite!$C$3="(Flere elementer)"," ",P_beite!AB24)))</f>
        <v xml:space="preserve"> </v>
      </c>
      <c r="L65" s="74">
        <f>IF(P_beite!AC24=0," ",IF(P_beite!$C$3="All"," ",IF(P_beite!$C$3="(Flere elementer)"," ",P_beite!AC24)))</f>
        <v>40</v>
      </c>
      <c r="M65" s="74">
        <f>IF(P_beite!AD24=0," ",IF(P_beite!$C$3="All"," ",IF(P_beite!$C$3="(Flere elementer)"," ",P_beite!AD24)))</f>
        <v>46</v>
      </c>
      <c r="N65" s="74">
        <f>IF(P_beite!AE24=0," ",IF(P_beite!$C$3="All"," ",IF(P_beite!$C$3="(Flere elementer)"," ",P_beite!AE24)))</f>
        <v>58</v>
      </c>
      <c r="O65" s="74">
        <f>IF(P_beite!AF24=0," ",IF(P_beite!$C$3="All"," ",IF(P_beite!$C$3="(Flere elementer)"," ",P_beite!AF24)))</f>
        <v>54</v>
      </c>
      <c r="P65" s="74">
        <f>IF(P_beite!AG24=0," ",IF(P_beite!$C$3="All"," ",IF(P_beite!$C$3="(Flere elementer)"," ",P_beite!AG24)))</f>
        <v>10</v>
      </c>
      <c r="Q65" s="74">
        <f>IF(P_beite!AH24=0," ",IF(P_beite!$C$3="All"," ",IF(P_beite!$C$3="(Flere elementer)"," ",P_beite!AH24)))</f>
        <v>5</v>
      </c>
    </row>
    <row r="66" spans="2:17" x14ac:dyDescent="0.2">
      <c r="B66" s="69" t="str">
        <f>IF(P_beite!S25=0," ",IF(P_beite!$C$3="All"," ",IF(P_beite!$C$3="(Flere elementer)"," ",P_beite!S25)))</f>
        <v>5036 Frosta</v>
      </c>
      <c r="C66" s="74">
        <f>IF(P_beite!T25=0," ",IF(P_beite!$C$3="All"," ",IF(P_beite!$C$3="(Flere elementer)"," ",P_beite!T25)))</f>
        <v>17</v>
      </c>
      <c r="D66" s="74">
        <f>IF(P_beite!U25=0," ",IF(P_beite!$C$3="All"," ",IF(P_beite!$C$3="(Flere elementer)"," ",P_beite!U25)))</f>
        <v>19</v>
      </c>
      <c r="E66" s="74">
        <f>IF(P_beite!V25=0," ",IF(P_beite!$C$3="All"," ",IF(P_beite!$C$3="(Flere elementer)"," ",P_beite!V25)))</f>
        <v>10</v>
      </c>
      <c r="F66" s="74">
        <f>IF(P_beite!W25=0," ",IF(P_beite!$C$3="All"," ",IF(P_beite!$C$3="(Flere elementer)"," ",P_beite!W25)))</f>
        <v>10</v>
      </c>
      <c r="G66" s="74">
        <f>IF(P_beite!X25=0," ",IF(P_beite!$C$3="All"," ",IF(P_beite!$C$3="(Flere elementer)"," ",P_beite!X25)))</f>
        <v>2</v>
      </c>
      <c r="H66" s="74">
        <f>IF(P_beite!Y25=0," ",IF(P_beite!$C$3="All"," ",IF(P_beite!$C$3="(Flere elementer)"," ",P_beite!Y25)))</f>
        <v>4</v>
      </c>
      <c r="I66" s="74" t="str">
        <f>IF(P_beite!Z25=0," ",IF(P_beite!$C$3="All"," ",IF(P_beite!$C$3="(Flere elementer)"," ",P_beite!Z25)))</f>
        <v xml:space="preserve"> </v>
      </c>
      <c r="J66" s="74" t="str">
        <f>IF(P_beite!AA25=0," ",IF(P_beite!$C$3="All"," ",IF(P_beite!$C$3="(Flere elementer)"," ",P_beite!AA25)))</f>
        <v xml:space="preserve"> </v>
      </c>
      <c r="K66" s="74" t="str">
        <f>IF(P_beite!AB25=0," ",IF(P_beite!$C$3="All"," ",IF(P_beite!$C$3="(Flere elementer)"," ",P_beite!AB25)))</f>
        <v xml:space="preserve"> </v>
      </c>
      <c r="L66" s="74">
        <f>IF(P_beite!AC25=0," ",IF(P_beite!$C$3="All"," ",IF(P_beite!$C$3="(Flere elementer)"," ",P_beite!AC25)))</f>
        <v>8</v>
      </c>
      <c r="M66" s="74">
        <f>IF(P_beite!AD25=0," ",IF(P_beite!$C$3="All"," ",IF(P_beite!$C$3="(Flere elementer)"," ",P_beite!AD25)))</f>
        <v>9</v>
      </c>
      <c r="N66" s="74">
        <f>IF(P_beite!AE25=0," ",IF(P_beite!$C$3="All"," ",IF(P_beite!$C$3="(Flere elementer)"," ",P_beite!AE25)))</f>
        <v>19</v>
      </c>
      <c r="O66" s="74">
        <f>IF(P_beite!AF25=0," ",IF(P_beite!$C$3="All"," ",IF(P_beite!$C$3="(Flere elementer)"," ",P_beite!AF25)))</f>
        <v>17</v>
      </c>
      <c r="P66" s="74">
        <f>IF(P_beite!AG25=0," ",IF(P_beite!$C$3="All"," ",IF(P_beite!$C$3="(Flere elementer)"," ",P_beite!AG25)))</f>
        <v>1</v>
      </c>
      <c r="Q66" s="74">
        <f>IF(P_beite!AH25=0," ",IF(P_beite!$C$3="All"," ",IF(P_beite!$C$3="(Flere elementer)"," ",P_beite!AH25)))</f>
        <v>2</v>
      </c>
    </row>
    <row r="67" spans="2:17" x14ac:dyDescent="0.2">
      <c r="B67" s="69" t="str">
        <f>IF(P_beite!S26=0," ",IF(P_beite!$C$3="All"," ",IF(P_beite!$C$3="(Flere elementer)"," ",P_beite!S26)))</f>
        <v>5037 Levanger</v>
      </c>
      <c r="C67" s="74">
        <f>IF(P_beite!T26=0," ",IF(P_beite!$C$3="All"," ",IF(P_beite!$C$3="(Flere elementer)"," ",P_beite!T26)))</f>
        <v>114</v>
      </c>
      <c r="D67" s="74">
        <f>IF(P_beite!U26=0," ",IF(P_beite!$C$3="All"," ",IF(P_beite!$C$3="(Flere elementer)"," ",P_beite!U26)))</f>
        <v>125</v>
      </c>
      <c r="E67" s="74">
        <f>IF(P_beite!V26=0," ",IF(P_beite!$C$3="All"," ",IF(P_beite!$C$3="(Flere elementer)"," ",P_beite!V26)))</f>
        <v>44</v>
      </c>
      <c r="F67" s="74">
        <f>IF(P_beite!W26=0," ",IF(P_beite!$C$3="All"," ",IF(P_beite!$C$3="(Flere elementer)"," ",P_beite!W26)))</f>
        <v>42</v>
      </c>
      <c r="G67" s="74">
        <f>IF(P_beite!X26=0," ",IF(P_beite!$C$3="All"," ",IF(P_beite!$C$3="(Flere elementer)"," ",P_beite!X26)))</f>
        <v>17</v>
      </c>
      <c r="H67" s="74">
        <f>IF(P_beite!Y26=0," ",IF(P_beite!$C$3="All"," ",IF(P_beite!$C$3="(Flere elementer)"," ",P_beite!Y26)))</f>
        <v>23</v>
      </c>
      <c r="I67" s="74" t="str">
        <f>IF(P_beite!Z26=0," ",IF(P_beite!$C$3="All"," ",IF(P_beite!$C$3="(Flere elementer)"," ",P_beite!Z26)))</f>
        <v xml:space="preserve"> </v>
      </c>
      <c r="J67" s="74" t="str">
        <f>IF(P_beite!AA26=0," ",IF(P_beite!$C$3="All"," ",IF(P_beite!$C$3="(Flere elementer)"," ",P_beite!AA26)))</f>
        <v xml:space="preserve"> </v>
      </c>
      <c r="K67" s="74">
        <f>IF(P_beite!AB26=0," ",IF(P_beite!$C$3="All"," ",IF(P_beite!$C$3="(Flere elementer)"," ",P_beite!AB26)))</f>
        <v>2</v>
      </c>
      <c r="L67" s="74">
        <f>IF(P_beite!AC26=0," ",IF(P_beite!$C$3="All"," ",IF(P_beite!$C$3="(Flere elementer)"," ",P_beite!AC26)))</f>
        <v>43</v>
      </c>
      <c r="M67" s="74">
        <f>IF(P_beite!AD26=0," ",IF(P_beite!$C$3="All"," ",IF(P_beite!$C$3="(Flere elementer)"," ",P_beite!AD26)))</f>
        <v>57</v>
      </c>
      <c r="N67" s="74">
        <f>IF(P_beite!AE26=0," ",IF(P_beite!$C$3="All"," ",IF(P_beite!$C$3="(Flere elementer)"," ",P_beite!AE26)))</f>
        <v>69</v>
      </c>
      <c r="O67" s="74">
        <f>IF(P_beite!AF26=0," ",IF(P_beite!$C$3="All"," ",IF(P_beite!$C$3="(Flere elementer)"," ",P_beite!AF26)))</f>
        <v>69</v>
      </c>
      <c r="P67" s="74">
        <f>IF(P_beite!AG26=0," ",IF(P_beite!$C$3="All"," ",IF(P_beite!$C$3="(Flere elementer)"," ",P_beite!AG26)))</f>
        <v>10</v>
      </c>
      <c r="Q67" s="74">
        <f>IF(P_beite!AH26=0," ",IF(P_beite!$C$3="All"," ",IF(P_beite!$C$3="(Flere elementer)"," ",P_beite!AH26)))</f>
        <v>6</v>
      </c>
    </row>
    <row r="68" spans="2:17" x14ac:dyDescent="0.2">
      <c r="B68" s="69" t="str">
        <f>IF(P_beite!S27=0," ",IF(P_beite!$C$3="All"," ",IF(P_beite!$C$3="(Flere elementer)"," ",P_beite!S27)))</f>
        <v>5038 Verdal</v>
      </c>
      <c r="C68" s="74">
        <f>IF(P_beite!T27=0," ",IF(P_beite!$C$3="All"," ",IF(P_beite!$C$3="(Flere elementer)"," ",P_beite!T27)))</f>
        <v>90</v>
      </c>
      <c r="D68" s="74">
        <f>IF(P_beite!U27=0," ",IF(P_beite!$C$3="All"," ",IF(P_beite!$C$3="(Flere elementer)"," ",P_beite!U27)))</f>
        <v>97</v>
      </c>
      <c r="E68" s="74">
        <f>IF(P_beite!V27=0," ",IF(P_beite!$C$3="All"," ",IF(P_beite!$C$3="(Flere elementer)"," ",P_beite!V27)))</f>
        <v>48</v>
      </c>
      <c r="F68" s="74">
        <f>IF(P_beite!W27=0," ",IF(P_beite!$C$3="All"," ",IF(P_beite!$C$3="(Flere elementer)"," ",P_beite!W27)))</f>
        <v>47</v>
      </c>
      <c r="G68" s="74">
        <f>IF(P_beite!X27=0," ",IF(P_beite!$C$3="All"," ",IF(P_beite!$C$3="(Flere elementer)"," ",P_beite!X27)))</f>
        <v>4</v>
      </c>
      <c r="H68" s="74">
        <f>IF(P_beite!Y27=0," ",IF(P_beite!$C$3="All"," ",IF(P_beite!$C$3="(Flere elementer)"," ",P_beite!Y27)))</f>
        <v>12</v>
      </c>
      <c r="I68" s="74" t="str">
        <f>IF(P_beite!Z27=0," ",IF(P_beite!$C$3="All"," ",IF(P_beite!$C$3="(Flere elementer)"," ",P_beite!Z27)))</f>
        <v xml:space="preserve"> </v>
      </c>
      <c r="J68" s="74" t="str">
        <f>IF(P_beite!AA27=0," ",IF(P_beite!$C$3="All"," ",IF(P_beite!$C$3="(Flere elementer)"," ",P_beite!AA27)))</f>
        <v xml:space="preserve"> </v>
      </c>
      <c r="K68" s="74">
        <f>IF(P_beite!AB27=0," ",IF(P_beite!$C$3="All"," ",IF(P_beite!$C$3="(Flere elementer)"," ",P_beite!AB27)))</f>
        <v>1</v>
      </c>
      <c r="L68" s="74">
        <f>IF(P_beite!AC27=0," ",IF(P_beite!$C$3="All"," ",IF(P_beite!$C$3="(Flere elementer)"," ",P_beite!AC27)))</f>
        <v>46</v>
      </c>
      <c r="M68" s="74">
        <f>IF(P_beite!AD27=0," ",IF(P_beite!$C$3="All"," ",IF(P_beite!$C$3="(Flere elementer)"," ",P_beite!AD27)))</f>
        <v>60</v>
      </c>
      <c r="N68" s="74">
        <f>IF(P_beite!AE27=0," ",IF(P_beite!$C$3="All"," ",IF(P_beite!$C$3="(Flere elementer)"," ",P_beite!AE27)))</f>
        <v>103</v>
      </c>
      <c r="O68" s="74">
        <f>IF(P_beite!AF27=0," ",IF(P_beite!$C$3="All"," ",IF(P_beite!$C$3="(Flere elementer)"," ",P_beite!AF27)))</f>
        <v>103</v>
      </c>
      <c r="P68" s="74">
        <f>IF(P_beite!AG27=0," ",IF(P_beite!$C$3="All"," ",IF(P_beite!$C$3="(Flere elementer)"," ",P_beite!AG27)))</f>
        <v>1</v>
      </c>
      <c r="Q68" s="74">
        <f>IF(P_beite!AH27=0," ",IF(P_beite!$C$3="All"," ",IF(P_beite!$C$3="(Flere elementer)"," ",P_beite!AH27)))</f>
        <v>6</v>
      </c>
    </row>
    <row r="69" spans="2:17" x14ac:dyDescent="0.2">
      <c r="B69" s="69" t="str">
        <f>IF(P_beite!S28=0," ",IF(P_beite!$C$3="All"," ",IF(P_beite!$C$3="(Flere elementer)"," ",P_beite!S28)))</f>
        <v>5041 Snåsa</v>
      </c>
      <c r="C69" s="74">
        <f>IF(P_beite!T28=0," ",IF(P_beite!$C$3="All"," ",IF(P_beite!$C$3="(Flere elementer)"," ",P_beite!T28)))</f>
        <v>45</v>
      </c>
      <c r="D69" s="74">
        <f>IF(P_beite!U28=0," ",IF(P_beite!$C$3="All"," ",IF(P_beite!$C$3="(Flere elementer)"," ",P_beite!U28)))</f>
        <v>52</v>
      </c>
      <c r="E69" s="74">
        <f>IF(P_beite!V28=0," ",IF(P_beite!$C$3="All"," ",IF(P_beite!$C$3="(Flere elementer)"," ",P_beite!V28)))</f>
        <v>19</v>
      </c>
      <c r="F69" s="74">
        <f>IF(P_beite!W28=0," ",IF(P_beite!$C$3="All"," ",IF(P_beite!$C$3="(Flere elementer)"," ",P_beite!W28)))</f>
        <v>19</v>
      </c>
      <c r="G69" s="74">
        <f>IF(P_beite!X28=0," ",IF(P_beite!$C$3="All"," ",IF(P_beite!$C$3="(Flere elementer)"," ",P_beite!X28)))</f>
        <v>3</v>
      </c>
      <c r="H69" s="74">
        <f>IF(P_beite!Y28=0," ",IF(P_beite!$C$3="All"," ",IF(P_beite!$C$3="(Flere elementer)"," ",P_beite!Y28)))</f>
        <v>6</v>
      </c>
      <c r="I69" s="74" t="str">
        <f>IF(P_beite!Z28=0," ",IF(P_beite!$C$3="All"," ",IF(P_beite!$C$3="(Flere elementer)"," ",P_beite!Z28)))</f>
        <v xml:space="preserve"> </v>
      </c>
      <c r="J69" s="74">
        <f>IF(P_beite!AA28=0," ",IF(P_beite!$C$3="All"," ",IF(P_beite!$C$3="(Flere elementer)"," ",P_beite!AA28)))</f>
        <v>1</v>
      </c>
      <c r="K69" s="74" t="str">
        <f>IF(P_beite!AB28=0," ",IF(P_beite!$C$3="All"," ",IF(P_beite!$C$3="(Flere elementer)"," ",P_beite!AB28)))</f>
        <v xml:space="preserve"> </v>
      </c>
      <c r="L69" s="74">
        <f>IF(P_beite!AC28=0," ",IF(P_beite!$C$3="All"," ",IF(P_beite!$C$3="(Flere elementer)"," ",P_beite!AC28)))</f>
        <v>23</v>
      </c>
      <c r="M69" s="74">
        <f>IF(P_beite!AD28=0," ",IF(P_beite!$C$3="All"," ",IF(P_beite!$C$3="(Flere elementer)"," ",P_beite!AD28)))</f>
        <v>27</v>
      </c>
      <c r="N69" s="74">
        <f>IF(P_beite!AE28=0," ",IF(P_beite!$C$3="All"," ",IF(P_beite!$C$3="(Flere elementer)"," ",P_beite!AE28)))</f>
        <v>34</v>
      </c>
      <c r="O69" s="74">
        <f>IF(P_beite!AF28=0," ",IF(P_beite!$C$3="All"," ",IF(P_beite!$C$3="(Flere elementer)"," ",P_beite!AF28)))</f>
        <v>34</v>
      </c>
      <c r="P69" s="74">
        <f>IF(P_beite!AG28=0," ",IF(P_beite!$C$3="All"," ",IF(P_beite!$C$3="(Flere elementer)"," ",P_beite!AG28)))</f>
        <v>3</v>
      </c>
      <c r="Q69" s="74">
        <f>IF(P_beite!AH28=0," ",IF(P_beite!$C$3="All"," ",IF(P_beite!$C$3="(Flere elementer)"," ",P_beite!AH28)))</f>
        <v>2</v>
      </c>
    </row>
    <row r="70" spans="2:17" x14ac:dyDescent="0.2">
      <c r="B70" s="69" t="str">
        <f>IF(P_beite!S29=0," ",IF(P_beite!$C$3="All"," ",IF(P_beite!$C$3="(Flere elementer)"," ",P_beite!S29)))</f>
        <v>5042 Lierne</v>
      </c>
      <c r="C70" s="74">
        <f>IF(P_beite!T29=0," ",IF(P_beite!$C$3="All"," ",IF(P_beite!$C$3="(Flere elementer)"," ",P_beite!T29)))</f>
        <v>16</v>
      </c>
      <c r="D70" s="74">
        <f>IF(P_beite!U29=0," ",IF(P_beite!$C$3="All"," ",IF(P_beite!$C$3="(Flere elementer)"," ",P_beite!U29)))</f>
        <v>19</v>
      </c>
      <c r="E70" s="74">
        <f>IF(P_beite!V29=0," ",IF(P_beite!$C$3="All"," ",IF(P_beite!$C$3="(Flere elementer)"," ",P_beite!V29)))</f>
        <v>7</v>
      </c>
      <c r="F70" s="74">
        <f>IF(P_beite!W29=0," ",IF(P_beite!$C$3="All"," ",IF(P_beite!$C$3="(Flere elementer)"," ",P_beite!W29)))</f>
        <v>6</v>
      </c>
      <c r="G70" s="74">
        <f>IF(P_beite!X29=0," ",IF(P_beite!$C$3="All"," ",IF(P_beite!$C$3="(Flere elementer)"," ",P_beite!X29)))</f>
        <v>1</v>
      </c>
      <c r="H70" s="74">
        <f>IF(P_beite!Y29=0," ",IF(P_beite!$C$3="All"," ",IF(P_beite!$C$3="(Flere elementer)"," ",P_beite!Y29)))</f>
        <v>7</v>
      </c>
      <c r="I70" s="74" t="str">
        <f>IF(P_beite!Z29=0," ",IF(P_beite!$C$3="All"," ",IF(P_beite!$C$3="(Flere elementer)"," ",P_beite!Z29)))</f>
        <v xml:space="preserve"> </v>
      </c>
      <c r="J70" s="74" t="str">
        <f>IF(P_beite!AA29=0," ",IF(P_beite!$C$3="All"," ",IF(P_beite!$C$3="(Flere elementer)"," ",P_beite!AA29)))</f>
        <v xml:space="preserve"> </v>
      </c>
      <c r="K70" s="74" t="str">
        <f>IF(P_beite!AB29=0," ",IF(P_beite!$C$3="All"," ",IF(P_beite!$C$3="(Flere elementer)"," ",P_beite!AB29)))</f>
        <v xml:space="preserve"> </v>
      </c>
      <c r="L70" s="74">
        <f>IF(P_beite!AC29=0," ",IF(P_beite!$C$3="All"," ",IF(P_beite!$C$3="(Flere elementer)"," ",P_beite!AC29)))</f>
        <v>4</v>
      </c>
      <c r="M70" s="74">
        <f>IF(P_beite!AD29=0," ",IF(P_beite!$C$3="All"," ",IF(P_beite!$C$3="(Flere elementer)"," ",P_beite!AD29)))</f>
        <v>8</v>
      </c>
      <c r="N70" s="74">
        <f>IF(P_beite!AE29=0," ",IF(P_beite!$C$3="All"," ",IF(P_beite!$C$3="(Flere elementer)"," ",P_beite!AE29)))</f>
        <v>12</v>
      </c>
      <c r="O70" s="74">
        <f>IF(P_beite!AF29=0," ",IF(P_beite!$C$3="All"," ",IF(P_beite!$C$3="(Flere elementer)"," ",P_beite!AF29)))</f>
        <v>12</v>
      </c>
      <c r="P70" s="74" t="str">
        <f>IF(P_beite!AG29=0," ",IF(P_beite!$C$3="All"," ",IF(P_beite!$C$3="(Flere elementer)"," ",P_beite!AG29)))</f>
        <v xml:space="preserve"> </v>
      </c>
      <c r="Q70" s="74">
        <f>IF(P_beite!AH29=0," ",IF(P_beite!$C$3="All"," ",IF(P_beite!$C$3="(Flere elementer)"," ",P_beite!AH29)))</f>
        <v>5</v>
      </c>
    </row>
    <row r="71" spans="2:17" x14ac:dyDescent="0.2">
      <c r="B71" s="69" t="str">
        <f>IF(P_beite!S30=0," ",IF(P_beite!$C$3="All"," ",IF(P_beite!$C$3="(Flere elementer)"," ",P_beite!S30)))</f>
        <v>5043 Røyrvik</v>
      </c>
      <c r="C71" s="74">
        <f>IF(P_beite!T30=0," ",IF(P_beite!$C$3="All"," ",IF(P_beite!$C$3="(Flere elementer)"," ",P_beite!T30)))</f>
        <v>2</v>
      </c>
      <c r="D71" s="74">
        <f>IF(P_beite!U30=0," ",IF(P_beite!$C$3="All"," ",IF(P_beite!$C$3="(Flere elementer)"," ",P_beite!U30)))</f>
        <v>3</v>
      </c>
      <c r="E71" s="74">
        <f>IF(P_beite!V30=0," ",IF(P_beite!$C$3="All"," ",IF(P_beite!$C$3="(Flere elementer)"," ",P_beite!V30)))</f>
        <v>1</v>
      </c>
      <c r="F71" s="74">
        <f>IF(P_beite!W30=0," ",IF(P_beite!$C$3="All"," ",IF(P_beite!$C$3="(Flere elementer)"," ",P_beite!W30)))</f>
        <v>1</v>
      </c>
      <c r="G71" s="74">
        <f>IF(P_beite!X30=0," ",IF(P_beite!$C$3="All"," ",IF(P_beite!$C$3="(Flere elementer)"," ",P_beite!X30)))</f>
        <v>4</v>
      </c>
      <c r="H71" s="74">
        <f>IF(P_beite!Y30=0," ",IF(P_beite!$C$3="All"," ",IF(P_beite!$C$3="(Flere elementer)"," ",P_beite!Y30)))</f>
        <v>2</v>
      </c>
      <c r="I71" s="74" t="str">
        <f>IF(P_beite!Z30=0," ",IF(P_beite!$C$3="All"," ",IF(P_beite!$C$3="(Flere elementer)"," ",P_beite!Z30)))</f>
        <v xml:space="preserve"> </v>
      </c>
      <c r="J71" s="74" t="str">
        <f>IF(P_beite!AA30=0," ",IF(P_beite!$C$3="All"," ",IF(P_beite!$C$3="(Flere elementer)"," ",P_beite!AA30)))</f>
        <v xml:space="preserve"> </v>
      </c>
      <c r="K71" s="74" t="str">
        <f>IF(P_beite!AB30=0," ",IF(P_beite!$C$3="All"," ",IF(P_beite!$C$3="(Flere elementer)"," ",P_beite!AB30)))</f>
        <v xml:space="preserve"> </v>
      </c>
      <c r="L71" s="74">
        <f>IF(P_beite!AC30=0," ",IF(P_beite!$C$3="All"," ",IF(P_beite!$C$3="(Flere elementer)"," ",P_beite!AC30)))</f>
        <v>3</v>
      </c>
      <c r="M71" s="74">
        <f>IF(P_beite!AD30=0," ",IF(P_beite!$C$3="All"," ",IF(P_beite!$C$3="(Flere elementer)"," ",P_beite!AD30)))</f>
        <v>3</v>
      </c>
      <c r="N71" s="74">
        <f>IF(P_beite!AE30=0," ",IF(P_beite!$C$3="All"," ",IF(P_beite!$C$3="(Flere elementer)"," ",P_beite!AE30)))</f>
        <v>2</v>
      </c>
      <c r="O71" s="74">
        <f>IF(P_beite!AF30=0," ",IF(P_beite!$C$3="All"," ",IF(P_beite!$C$3="(Flere elementer)"," ",P_beite!AF30)))</f>
        <v>2</v>
      </c>
      <c r="P71" s="74">
        <f>IF(P_beite!AG30=0," ",IF(P_beite!$C$3="All"," ",IF(P_beite!$C$3="(Flere elementer)"," ",P_beite!AG30)))</f>
        <v>3</v>
      </c>
      <c r="Q71" s="74">
        <f>IF(P_beite!AH30=0," ",IF(P_beite!$C$3="All"," ",IF(P_beite!$C$3="(Flere elementer)"," ",P_beite!AH30)))</f>
        <v>2</v>
      </c>
    </row>
    <row r="72" spans="2:17" x14ac:dyDescent="0.2">
      <c r="B72" s="69" t="str">
        <f>IF(P_beite!S31=0," ",IF(P_beite!$C$3="All"," ",IF(P_beite!$C$3="(Flere elementer)"," ",P_beite!S31)))</f>
        <v>5044 Namsskogan</v>
      </c>
      <c r="C72" s="74">
        <f>IF(P_beite!T31=0," ",IF(P_beite!$C$3="All"," ",IF(P_beite!$C$3="(Flere elementer)"," ",P_beite!T31)))</f>
        <v>13</v>
      </c>
      <c r="D72" s="74">
        <f>IF(P_beite!U31=0," ",IF(P_beite!$C$3="All"," ",IF(P_beite!$C$3="(Flere elementer)"," ",P_beite!U31)))</f>
        <v>13</v>
      </c>
      <c r="E72" s="74">
        <f>IF(P_beite!V31=0," ",IF(P_beite!$C$3="All"," ",IF(P_beite!$C$3="(Flere elementer)"," ",P_beite!V31)))</f>
        <v>3</v>
      </c>
      <c r="F72" s="74">
        <f>IF(P_beite!W31=0," ",IF(P_beite!$C$3="All"," ",IF(P_beite!$C$3="(Flere elementer)"," ",P_beite!W31)))</f>
        <v>3</v>
      </c>
      <c r="G72" s="74">
        <f>IF(P_beite!X31=0," ",IF(P_beite!$C$3="All"," ",IF(P_beite!$C$3="(Flere elementer)"," ",P_beite!X31)))</f>
        <v>1</v>
      </c>
      <c r="H72" s="74">
        <f>IF(P_beite!Y31=0," ",IF(P_beite!$C$3="All"," ",IF(P_beite!$C$3="(Flere elementer)"," ",P_beite!Y31)))</f>
        <v>4</v>
      </c>
      <c r="I72" s="74" t="str">
        <f>IF(P_beite!Z31=0," ",IF(P_beite!$C$3="All"," ",IF(P_beite!$C$3="(Flere elementer)"," ",P_beite!Z31)))</f>
        <v xml:space="preserve"> </v>
      </c>
      <c r="J72" s="74" t="str">
        <f>IF(P_beite!AA31=0," ",IF(P_beite!$C$3="All"," ",IF(P_beite!$C$3="(Flere elementer)"," ",P_beite!AA31)))</f>
        <v xml:space="preserve"> </v>
      </c>
      <c r="K72" s="74" t="str">
        <f>IF(P_beite!AB31=0," ",IF(P_beite!$C$3="All"," ",IF(P_beite!$C$3="(Flere elementer)"," ",P_beite!AB31)))</f>
        <v xml:space="preserve"> </v>
      </c>
      <c r="L72" s="74">
        <f>IF(P_beite!AC31=0," ",IF(P_beite!$C$3="All"," ",IF(P_beite!$C$3="(Flere elementer)"," ",P_beite!AC31)))</f>
        <v>5</v>
      </c>
      <c r="M72" s="74">
        <f>IF(P_beite!AD31=0," ",IF(P_beite!$C$3="All"," ",IF(P_beite!$C$3="(Flere elementer)"," ",P_beite!AD31)))</f>
        <v>6</v>
      </c>
      <c r="N72" s="74">
        <f>IF(P_beite!AE31=0," ",IF(P_beite!$C$3="All"," ",IF(P_beite!$C$3="(Flere elementer)"," ",P_beite!AE31)))</f>
        <v>5</v>
      </c>
      <c r="O72" s="74">
        <f>IF(P_beite!AF31=0," ",IF(P_beite!$C$3="All"," ",IF(P_beite!$C$3="(Flere elementer)"," ",P_beite!AF31)))</f>
        <v>5</v>
      </c>
      <c r="P72" s="74" t="str">
        <f>IF(P_beite!AG31=0," ",IF(P_beite!$C$3="All"," ",IF(P_beite!$C$3="(Flere elementer)"," ",P_beite!AG31)))</f>
        <v xml:space="preserve"> </v>
      </c>
      <c r="Q72" s="74">
        <f>IF(P_beite!AH31=0," ",IF(P_beite!$C$3="All"," ",IF(P_beite!$C$3="(Flere elementer)"," ",P_beite!AH31)))</f>
        <v>3</v>
      </c>
    </row>
    <row r="73" spans="2:17" x14ac:dyDescent="0.2">
      <c r="B73" s="69" t="str">
        <f>IF(P_beite!S32=0," ",IF(P_beite!$C$3="All"," ",IF(P_beite!$C$3="(Flere elementer)"," ",P_beite!S32)))</f>
        <v>5045 Grong</v>
      </c>
      <c r="C73" s="74">
        <f>IF(P_beite!T32=0," ",IF(P_beite!$C$3="All"," ",IF(P_beite!$C$3="(Flere elementer)"," ",P_beite!T32)))</f>
        <v>22</v>
      </c>
      <c r="D73" s="74">
        <f>IF(P_beite!U32=0," ",IF(P_beite!$C$3="All"," ",IF(P_beite!$C$3="(Flere elementer)"," ",P_beite!U32)))</f>
        <v>22</v>
      </c>
      <c r="E73" s="74">
        <f>IF(P_beite!V32=0," ",IF(P_beite!$C$3="All"," ",IF(P_beite!$C$3="(Flere elementer)"," ",P_beite!V32)))</f>
        <v>11</v>
      </c>
      <c r="F73" s="74">
        <f>IF(P_beite!W32=0," ",IF(P_beite!$C$3="All"," ",IF(P_beite!$C$3="(Flere elementer)"," ",P_beite!W32)))</f>
        <v>10</v>
      </c>
      <c r="G73" s="74" t="str">
        <f>IF(P_beite!X32=0," ",IF(P_beite!$C$3="All"," ",IF(P_beite!$C$3="(Flere elementer)"," ",P_beite!X32)))</f>
        <v xml:space="preserve"> </v>
      </c>
      <c r="H73" s="74">
        <f>IF(P_beite!Y32=0," ",IF(P_beite!$C$3="All"," ",IF(P_beite!$C$3="(Flere elementer)"," ",P_beite!Y32)))</f>
        <v>4</v>
      </c>
      <c r="I73" s="74">
        <f>IF(P_beite!Z32=0," ",IF(P_beite!$C$3="All"," ",IF(P_beite!$C$3="(Flere elementer)"," ",P_beite!Z32)))</f>
        <v>1</v>
      </c>
      <c r="J73" s="74">
        <f>IF(P_beite!AA32=0," ",IF(P_beite!$C$3="All"," ",IF(P_beite!$C$3="(Flere elementer)"," ",P_beite!AA32)))</f>
        <v>1</v>
      </c>
      <c r="K73" s="74" t="str">
        <f>IF(P_beite!AB32=0," ",IF(P_beite!$C$3="All"," ",IF(P_beite!$C$3="(Flere elementer)"," ",P_beite!AB32)))</f>
        <v xml:space="preserve"> </v>
      </c>
      <c r="L73" s="74">
        <f>IF(P_beite!AC32=0," ",IF(P_beite!$C$3="All"," ",IF(P_beite!$C$3="(Flere elementer)"," ",P_beite!AC32)))</f>
        <v>6</v>
      </c>
      <c r="M73" s="74">
        <f>IF(P_beite!AD32=0," ",IF(P_beite!$C$3="All"," ",IF(P_beite!$C$3="(Flere elementer)"," ",P_beite!AD32)))</f>
        <v>9</v>
      </c>
      <c r="N73" s="74">
        <f>IF(P_beite!AE32=0," ",IF(P_beite!$C$3="All"," ",IF(P_beite!$C$3="(Flere elementer)"," ",P_beite!AE32)))</f>
        <v>18</v>
      </c>
      <c r="O73" s="74">
        <f>IF(P_beite!AF32=0," ",IF(P_beite!$C$3="All"," ",IF(P_beite!$C$3="(Flere elementer)"," ",P_beite!AF32)))</f>
        <v>18</v>
      </c>
      <c r="P73" s="74" t="str">
        <f>IF(P_beite!AG32=0," ",IF(P_beite!$C$3="All"," ",IF(P_beite!$C$3="(Flere elementer)"," ",P_beite!AG32)))</f>
        <v xml:space="preserve"> </v>
      </c>
      <c r="Q73" s="74">
        <f>IF(P_beite!AH32=0," ",IF(P_beite!$C$3="All"," ",IF(P_beite!$C$3="(Flere elementer)"," ",P_beite!AH32)))</f>
        <v>1</v>
      </c>
    </row>
    <row r="74" spans="2:17" x14ac:dyDescent="0.2">
      <c r="B74" s="69" t="str">
        <f>IF(P_beite!S33=0," ",IF(P_beite!$C$3="All"," ",IF(P_beite!$C$3="(Flere elementer)"," ",P_beite!S33)))</f>
        <v>5046 Høylandet</v>
      </c>
      <c r="C74" s="74">
        <f>IF(P_beite!T33=0," ",IF(P_beite!$C$3="All"," ",IF(P_beite!$C$3="(Flere elementer)"," ",P_beite!T33)))</f>
        <v>28</v>
      </c>
      <c r="D74" s="74">
        <f>IF(P_beite!U33=0," ",IF(P_beite!$C$3="All"," ",IF(P_beite!$C$3="(Flere elementer)"," ",P_beite!U33)))</f>
        <v>30</v>
      </c>
      <c r="E74" s="74">
        <f>IF(P_beite!V33=0," ",IF(P_beite!$C$3="All"," ",IF(P_beite!$C$3="(Flere elementer)"," ",P_beite!V33)))</f>
        <v>9</v>
      </c>
      <c r="F74" s="74">
        <f>IF(P_beite!W33=0," ",IF(P_beite!$C$3="All"," ",IF(P_beite!$C$3="(Flere elementer)"," ",P_beite!W33)))</f>
        <v>9</v>
      </c>
      <c r="G74" s="74" t="str">
        <f>IF(P_beite!X33=0," ",IF(P_beite!$C$3="All"," ",IF(P_beite!$C$3="(Flere elementer)"," ",P_beite!X33)))</f>
        <v xml:space="preserve"> </v>
      </c>
      <c r="H74" s="74">
        <f>IF(P_beite!Y33=0," ",IF(P_beite!$C$3="All"," ",IF(P_beite!$C$3="(Flere elementer)"," ",P_beite!Y33)))</f>
        <v>4</v>
      </c>
      <c r="I74" s="74" t="str">
        <f>IF(P_beite!Z33=0," ",IF(P_beite!$C$3="All"," ",IF(P_beite!$C$3="(Flere elementer)"," ",P_beite!Z33)))</f>
        <v xml:space="preserve"> </v>
      </c>
      <c r="J74" s="74" t="str">
        <f>IF(P_beite!AA33=0," ",IF(P_beite!$C$3="All"," ",IF(P_beite!$C$3="(Flere elementer)"," ",P_beite!AA33)))</f>
        <v xml:space="preserve"> </v>
      </c>
      <c r="K74" s="74" t="str">
        <f>IF(P_beite!AB33=0," ",IF(P_beite!$C$3="All"," ",IF(P_beite!$C$3="(Flere elementer)"," ",P_beite!AB33)))</f>
        <v xml:space="preserve"> </v>
      </c>
      <c r="L74" s="74">
        <f>IF(P_beite!AC33=0," ",IF(P_beite!$C$3="All"," ",IF(P_beite!$C$3="(Flere elementer)"," ",P_beite!AC33)))</f>
        <v>5</v>
      </c>
      <c r="M74" s="74">
        <f>IF(P_beite!AD33=0," ",IF(P_beite!$C$3="All"," ",IF(P_beite!$C$3="(Flere elementer)"," ",P_beite!AD33)))</f>
        <v>6</v>
      </c>
      <c r="N74" s="74">
        <f>IF(P_beite!AE33=0," ",IF(P_beite!$C$3="All"," ",IF(P_beite!$C$3="(Flere elementer)"," ",P_beite!AE33)))</f>
        <v>16</v>
      </c>
      <c r="O74" s="74">
        <f>IF(P_beite!AF33=0," ",IF(P_beite!$C$3="All"," ",IF(P_beite!$C$3="(Flere elementer)"," ",P_beite!AF33)))</f>
        <v>16</v>
      </c>
      <c r="P74" s="74" t="str">
        <f>IF(P_beite!AG33=0," ",IF(P_beite!$C$3="All"," ",IF(P_beite!$C$3="(Flere elementer)"," ",P_beite!AG33)))</f>
        <v xml:space="preserve"> </v>
      </c>
      <c r="Q74" s="74" t="str">
        <f>IF(P_beite!AH33=0," ",IF(P_beite!$C$3="All"," ",IF(P_beite!$C$3="(Flere elementer)"," ",P_beite!AH33)))</f>
        <v xml:space="preserve"> </v>
      </c>
    </row>
    <row r="75" spans="2:17" x14ac:dyDescent="0.2">
      <c r="B75" s="69" t="str">
        <f>IF(P_beite!S34=0," ",IF(P_beite!$C$3="All"," ",IF(P_beite!$C$3="(Flere elementer)"," ",P_beite!S34)))</f>
        <v>5047 Overhalla</v>
      </c>
      <c r="C75" s="74">
        <f>IF(P_beite!T34=0," ",IF(P_beite!$C$3="All"," ",IF(P_beite!$C$3="(Flere elementer)"," ",P_beite!T34)))</f>
        <v>44</v>
      </c>
      <c r="D75" s="74">
        <f>IF(P_beite!U34=0," ",IF(P_beite!$C$3="All"," ",IF(P_beite!$C$3="(Flere elementer)"," ",P_beite!U34)))</f>
        <v>49</v>
      </c>
      <c r="E75" s="74">
        <f>IF(P_beite!V34=0," ",IF(P_beite!$C$3="All"," ",IF(P_beite!$C$3="(Flere elementer)"," ",P_beite!V34)))</f>
        <v>7</v>
      </c>
      <c r="F75" s="74">
        <f>IF(P_beite!W34=0," ",IF(P_beite!$C$3="All"," ",IF(P_beite!$C$3="(Flere elementer)"," ",P_beite!W34)))</f>
        <v>7</v>
      </c>
      <c r="G75" s="74">
        <f>IF(P_beite!X34=0," ",IF(P_beite!$C$3="All"," ",IF(P_beite!$C$3="(Flere elementer)"," ",P_beite!X34)))</f>
        <v>1</v>
      </c>
      <c r="H75" s="74">
        <f>IF(P_beite!Y34=0," ",IF(P_beite!$C$3="All"," ",IF(P_beite!$C$3="(Flere elementer)"," ",P_beite!Y34)))</f>
        <v>6</v>
      </c>
      <c r="I75" s="74">
        <f>IF(P_beite!Z34=0," ",IF(P_beite!$C$3="All"," ",IF(P_beite!$C$3="(Flere elementer)"," ",P_beite!Z34)))</f>
        <v>1</v>
      </c>
      <c r="J75" s="74" t="str">
        <f>IF(P_beite!AA34=0," ",IF(P_beite!$C$3="All"," ",IF(P_beite!$C$3="(Flere elementer)"," ",P_beite!AA34)))</f>
        <v xml:space="preserve"> </v>
      </c>
      <c r="K75" s="74">
        <f>IF(P_beite!AB34=0," ",IF(P_beite!$C$3="All"," ",IF(P_beite!$C$3="(Flere elementer)"," ",P_beite!AB34)))</f>
        <v>1</v>
      </c>
      <c r="L75" s="74">
        <f>IF(P_beite!AC34=0," ",IF(P_beite!$C$3="All"," ",IF(P_beite!$C$3="(Flere elementer)"," ",P_beite!AC34)))</f>
        <v>7</v>
      </c>
      <c r="M75" s="74">
        <f>IF(P_beite!AD34=0," ",IF(P_beite!$C$3="All"," ",IF(P_beite!$C$3="(Flere elementer)"," ",P_beite!AD34)))</f>
        <v>15</v>
      </c>
      <c r="N75" s="74">
        <f>IF(P_beite!AE34=0," ",IF(P_beite!$C$3="All"," ",IF(P_beite!$C$3="(Flere elementer)"," ",P_beite!AE34)))</f>
        <v>10</v>
      </c>
      <c r="O75" s="74">
        <f>IF(P_beite!AF34=0," ",IF(P_beite!$C$3="All"," ",IF(P_beite!$C$3="(Flere elementer)"," ",P_beite!AF34)))</f>
        <v>10</v>
      </c>
      <c r="P75" s="74" t="str">
        <f>IF(P_beite!AG34=0," ",IF(P_beite!$C$3="All"," ",IF(P_beite!$C$3="(Flere elementer)"," ",P_beite!AG34)))</f>
        <v xml:space="preserve"> </v>
      </c>
      <c r="Q75" s="74" t="str">
        <f>IF(P_beite!AH34=0," ",IF(P_beite!$C$3="All"," ",IF(P_beite!$C$3="(Flere elementer)"," ",P_beite!AH34)))</f>
        <v xml:space="preserve"> </v>
      </c>
    </row>
    <row r="76" spans="2:17" x14ac:dyDescent="0.2">
      <c r="B76" s="69" t="str">
        <f>IF(P_beite!S35=0," ",IF(P_beite!$C$3="All"," ",IF(P_beite!$C$3="(Flere elementer)"," ",P_beite!S35)))</f>
        <v>5049 Flatanger</v>
      </c>
      <c r="C76" s="74">
        <f>IF(P_beite!T35=0," ",IF(P_beite!$C$3="All"," ",IF(P_beite!$C$3="(Flere elementer)"," ",P_beite!T35)))</f>
        <v>10</v>
      </c>
      <c r="D76" s="74">
        <f>IF(P_beite!U35=0," ",IF(P_beite!$C$3="All"," ",IF(P_beite!$C$3="(Flere elementer)"," ",P_beite!U35)))</f>
        <v>11</v>
      </c>
      <c r="E76" s="74">
        <f>IF(P_beite!V35=0," ",IF(P_beite!$C$3="All"," ",IF(P_beite!$C$3="(Flere elementer)"," ",P_beite!V35)))</f>
        <v>22</v>
      </c>
      <c r="F76" s="74">
        <f>IF(P_beite!W35=0," ",IF(P_beite!$C$3="All"," ",IF(P_beite!$C$3="(Flere elementer)"," ",P_beite!W35)))</f>
        <v>22</v>
      </c>
      <c r="G76" s="74">
        <f>IF(P_beite!X35=0," ",IF(P_beite!$C$3="All"," ",IF(P_beite!$C$3="(Flere elementer)"," ",P_beite!X35)))</f>
        <v>1</v>
      </c>
      <c r="H76" s="74">
        <f>IF(P_beite!Y35=0," ",IF(P_beite!$C$3="All"," ",IF(P_beite!$C$3="(Flere elementer)"," ",P_beite!Y35)))</f>
        <v>1</v>
      </c>
      <c r="I76" s="74" t="str">
        <f>IF(P_beite!Z35=0," ",IF(P_beite!$C$3="All"," ",IF(P_beite!$C$3="(Flere elementer)"," ",P_beite!Z35)))</f>
        <v xml:space="preserve"> </v>
      </c>
      <c r="J76" s="74" t="str">
        <f>IF(P_beite!AA35=0," ",IF(P_beite!$C$3="All"," ",IF(P_beite!$C$3="(Flere elementer)"," ",P_beite!AA35)))</f>
        <v xml:space="preserve"> </v>
      </c>
      <c r="K76" s="74">
        <f>IF(P_beite!AB35=0," ",IF(P_beite!$C$3="All"," ",IF(P_beite!$C$3="(Flere elementer)"," ",P_beite!AB35)))</f>
        <v>1</v>
      </c>
      <c r="L76" s="74">
        <f>IF(P_beite!AC35=0," ",IF(P_beite!$C$3="All"," ",IF(P_beite!$C$3="(Flere elementer)"," ",P_beite!AC35)))</f>
        <v>7</v>
      </c>
      <c r="M76" s="74">
        <f>IF(P_beite!AD35=0," ",IF(P_beite!$C$3="All"," ",IF(P_beite!$C$3="(Flere elementer)"," ",P_beite!AD35)))</f>
        <v>8</v>
      </c>
      <c r="N76" s="74">
        <f>IF(P_beite!AE35=0," ",IF(P_beite!$C$3="All"," ",IF(P_beite!$C$3="(Flere elementer)"," ",P_beite!AE35)))</f>
        <v>41</v>
      </c>
      <c r="O76" s="74">
        <f>IF(P_beite!AF35=0," ",IF(P_beite!$C$3="All"," ",IF(P_beite!$C$3="(Flere elementer)"," ",P_beite!AF35)))</f>
        <v>41</v>
      </c>
      <c r="P76" s="74">
        <f>IF(P_beite!AG35=0," ",IF(P_beite!$C$3="All"," ",IF(P_beite!$C$3="(Flere elementer)"," ",P_beite!AG35)))</f>
        <v>1</v>
      </c>
      <c r="Q76" s="74">
        <f>IF(P_beite!AH35=0," ",IF(P_beite!$C$3="All"," ",IF(P_beite!$C$3="(Flere elementer)"," ",P_beite!AH35)))</f>
        <v>2</v>
      </c>
    </row>
    <row r="77" spans="2:17" x14ac:dyDescent="0.2">
      <c r="B77" s="69" t="str">
        <f>IF(P_beite!S36=0," ",IF(P_beite!$C$3="All"," ",IF(P_beite!$C$3="(Flere elementer)"," ",P_beite!S36)))</f>
        <v>5052 Leka</v>
      </c>
      <c r="C77" s="74">
        <f>IF(P_beite!T36=0," ",IF(P_beite!$C$3="All"," ",IF(P_beite!$C$3="(Flere elementer)"," ",P_beite!T36)))</f>
        <v>18</v>
      </c>
      <c r="D77" s="74">
        <f>IF(P_beite!U36=0," ",IF(P_beite!$C$3="All"," ",IF(P_beite!$C$3="(Flere elementer)"," ",P_beite!U36)))</f>
        <v>19</v>
      </c>
      <c r="E77" s="74">
        <f>IF(P_beite!V36=0," ",IF(P_beite!$C$3="All"," ",IF(P_beite!$C$3="(Flere elementer)"," ",P_beite!V36)))</f>
        <v>7</v>
      </c>
      <c r="F77" s="74">
        <f>IF(P_beite!W36=0," ",IF(P_beite!$C$3="All"," ",IF(P_beite!$C$3="(Flere elementer)"," ",P_beite!W36)))</f>
        <v>7</v>
      </c>
      <c r="G77" s="74">
        <f>IF(P_beite!X36=0," ",IF(P_beite!$C$3="All"," ",IF(P_beite!$C$3="(Flere elementer)"," ",P_beite!X36)))</f>
        <v>3</v>
      </c>
      <c r="H77" s="74" t="str">
        <f>IF(P_beite!Y36=0," ",IF(P_beite!$C$3="All"," ",IF(P_beite!$C$3="(Flere elementer)"," ",P_beite!Y36)))</f>
        <v xml:space="preserve"> </v>
      </c>
      <c r="I77" s="74" t="str">
        <f>IF(P_beite!Z36=0," ",IF(P_beite!$C$3="All"," ",IF(P_beite!$C$3="(Flere elementer)"," ",P_beite!Z36)))</f>
        <v xml:space="preserve"> </v>
      </c>
      <c r="J77" s="74" t="str">
        <f>IF(P_beite!AA36=0," ",IF(P_beite!$C$3="All"," ",IF(P_beite!$C$3="(Flere elementer)"," ",P_beite!AA36)))</f>
        <v xml:space="preserve"> </v>
      </c>
      <c r="K77" s="74" t="str">
        <f>IF(P_beite!AB36=0," ",IF(P_beite!$C$3="All"," ",IF(P_beite!$C$3="(Flere elementer)"," ",P_beite!AB36)))</f>
        <v xml:space="preserve"> </v>
      </c>
      <c r="L77" s="74">
        <f>IF(P_beite!AC36=0," ",IF(P_beite!$C$3="All"," ",IF(P_beite!$C$3="(Flere elementer)"," ",P_beite!AC36)))</f>
        <v>6</v>
      </c>
      <c r="M77" s="74">
        <f>IF(P_beite!AD36=0," ",IF(P_beite!$C$3="All"," ",IF(P_beite!$C$3="(Flere elementer)"," ",P_beite!AD36)))</f>
        <v>7</v>
      </c>
      <c r="N77" s="74">
        <f>IF(P_beite!AE36=0," ",IF(P_beite!$C$3="All"," ",IF(P_beite!$C$3="(Flere elementer)"," ",P_beite!AE36)))</f>
        <v>14</v>
      </c>
      <c r="O77" s="74">
        <f>IF(P_beite!AF36=0," ",IF(P_beite!$C$3="All"," ",IF(P_beite!$C$3="(Flere elementer)"," ",P_beite!AF36)))</f>
        <v>14</v>
      </c>
      <c r="P77" s="74">
        <f>IF(P_beite!AG36=0," ",IF(P_beite!$C$3="All"," ",IF(P_beite!$C$3="(Flere elementer)"," ",P_beite!AG36)))</f>
        <v>2</v>
      </c>
      <c r="Q77" s="74" t="str">
        <f>IF(P_beite!AH36=0," ",IF(P_beite!$C$3="All"," ",IF(P_beite!$C$3="(Flere elementer)"," ",P_beite!AH36)))</f>
        <v xml:space="preserve"> </v>
      </c>
    </row>
    <row r="78" spans="2:17" x14ac:dyDescent="0.2">
      <c r="B78" s="69" t="str">
        <f>IF(P_beite!S37=0," ",IF(P_beite!$C$3="All"," ",IF(P_beite!$C$3="(Flere elementer)"," ",P_beite!S37)))</f>
        <v>5053 Inderøy</v>
      </c>
      <c r="C78" s="74">
        <f>IF(P_beite!T37=0," ",IF(P_beite!$C$3="All"," ",IF(P_beite!$C$3="(Flere elementer)"," ",P_beite!T37)))</f>
        <v>72</v>
      </c>
      <c r="D78" s="74">
        <f>IF(P_beite!U37=0," ",IF(P_beite!$C$3="All"," ",IF(P_beite!$C$3="(Flere elementer)"," ",P_beite!U37)))</f>
        <v>74</v>
      </c>
      <c r="E78" s="74">
        <f>IF(P_beite!V37=0," ",IF(P_beite!$C$3="All"," ",IF(P_beite!$C$3="(Flere elementer)"," ",P_beite!V37)))</f>
        <v>35</v>
      </c>
      <c r="F78" s="74">
        <f>IF(P_beite!W37=0," ",IF(P_beite!$C$3="All"," ",IF(P_beite!$C$3="(Flere elementer)"," ",P_beite!W37)))</f>
        <v>35</v>
      </c>
      <c r="G78" s="74">
        <f>IF(P_beite!X37=0," ",IF(P_beite!$C$3="All"," ",IF(P_beite!$C$3="(Flere elementer)"," ",P_beite!X37)))</f>
        <v>10</v>
      </c>
      <c r="H78" s="74">
        <f>IF(P_beite!Y37=0," ",IF(P_beite!$C$3="All"," ",IF(P_beite!$C$3="(Flere elementer)"," ",P_beite!Y37)))</f>
        <v>15</v>
      </c>
      <c r="I78" s="74" t="str">
        <f>IF(P_beite!Z37=0," ",IF(P_beite!$C$3="All"," ",IF(P_beite!$C$3="(Flere elementer)"," ",P_beite!Z37)))</f>
        <v xml:space="preserve"> </v>
      </c>
      <c r="J78" s="74">
        <f>IF(P_beite!AA37=0," ",IF(P_beite!$C$3="All"," ",IF(P_beite!$C$3="(Flere elementer)"," ",P_beite!AA37)))</f>
        <v>1</v>
      </c>
      <c r="K78" s="74" t="str">
        <f>IF(P_beite!AB37=0," ",IF(P_beite!$C$3="All"," ",IF(P_beite!$C$3="(Flere elementer)"," ",P_beite!AB37)))</f>
        <v xml:space="preserve"> </v>
      </c>
      <c r="L78" s="74">
        <f>IF(P_beite!AC37=0," ",IF(P_beite!$C$3="All"," ",IF(P_beite!$C$3="(Flere elementer)"," ",P_beite!AC37)))</f>
        <v>26</v>
      </c>
      <c r="M78" s="74">
        <f>IF(P_beite!AD37=0," ",IF(P_beite!$C$3="All"," ",IF(P_beite!$C$3="(Flere elementer)"," ",P_beite!AD37)))</f>
        <v>32</v>
      </c>
      <c r="N78" s="74">
        <f>IF(P_beite!AE37=0," ",IF(P_beite!$C$3="All"," ",IF(P_beite!$C$3="(Flere elementer)"," ",P_beite!AE37)))</f>
        <v>59</v>
      </c>
      <c r="O78" s="74">
        <f>IF(P_beite!AF37=0," ",IF(P_beite!$C$3="All"," ",IF(P_beite!$C$3="(Flere elementer)"," ",P_beite!AF37)))</f>
        <v>59</v>
      </c>
      <c r="P78" s="74">
        <f>IF(P_beite!AG37=0," ",IF(P_beite!$C$3="All"," ",IF(P_beite!$C$3="(Flere elementer)"," ",P_beite!AG37)))</f>
        <v>6</v>
      </c>
      <c r="Q78" s="74">
        <f>IF(P_beite!AH37=0," ",IF(P_beite!$C$3="All"," ",IF(P_beite!$C$3="(Flere elementer)"," ",P_beite!AH37)))</f>
        <v>5</v>
      </c>
    </row>
    <row r="79" spans="2:17" x14ac:dyDescent="0.2">
      <c r="B79" s="69" t="str">
        <f>IF(P_beite!S38=0," ",IF(P_beite!$C$3="All"," ",IF(P_beite!$C$3="(Flere elementer)"," ",P_beite!S38)))</f>
        <v>5054 Indre Fosen</v>
      </c>
      <c r="C79" s="74">
        <f>IF(P_beite!T38=0," ",IF(P_beite!$C$3="All"," ",IF(P_beite!$C$3="(Flere elementer)"," ",P_beite!T38)))</f>
        <v>112</v>
      </c>
      <c r="D79" s="74">
        <f>IF(P_beite!U38=0," ",IF(P_beite!$C$3="All"," ",IF(P_beite!$C$3="(Flere elementer)"," ",P_beite!U38)))</f>
        <v>130</v>
      </c>
      <c r="E79" s="74">
        <f>IF(P_beite!V38=0," ",IF(P_beite!$C$3="All"," ",IF(P_beite!$C$3="(Flere elementer)"," ",P_beite!V38)))</f>
        <v>55</v>
      </c>
      <c r="F79" s="74">
        <f>IF(P_beite!W38=0," ",IF(P_beite!$C$3="All"," ",IF(P_beite!$C$3="(Flere elementer)"," ",P_beite!W38)))</f>
        <v>54</v>
      </c>
      <c r="G79" s="74">
        <f>IF(P_beite!X38=0," ",IF(P_beite!$C$3="All"," ",IF(P_beite!$C$3="(Flere elementer)"," ",P_beite!X38)))</f>
        <v>13</v>
      </c>
      <c r="H79" s="74">
        <f>IF(P_beite!Y38=0," ",IF(P_beite!$C$3="All"," ",IF(P_beite!$C$3="(Flere elementer)"," ",P_beite!Y38)))</f>
        <v>21</v>
      </c>
      <c r="I79" s="74" t="str">
        <f>IF(P_beite!Z38=0," ",IF(P_beite!$C$3="All"," ",IF(P_beite!$C$3="(Flere elementer)"," ",P_beite!Z38)))</f>
        <v xml:space="preserve"> </v>
      </c>
      <c r="J79" s="74" t="str">
        <f>IF(P_beite!AA38=0," ",IF(P_beite!$C$3="All"," ",IF(P_beite!$C$3="(Flere elementer)"," ",P_beite!AA38)))</f>
        <v xml:space="preserve"> </v>
      </c>
      <c r="K79" s="74">
        <f>IF(P_beite!AB38=0," ",IF(P_beite!$C$3="All"," ",IF(P_beite!$C$3="(Flere elementer)"," ",P_beite!AB38)))</f>
        <v>1</v>
      </c>
      <c r="L79" s="74">
        <f>IF(P_beite!AC38=0," ",IF(P_beite!$C$3="All"," ",IF(P_beite!$C$3="(Flere elementer)"," ",P_beite!AC38)))</f>
        <v>38</v>
      </c>
      <c r="M79" s="74">
        <f>IF(P_beite!AD38=0," ",IF(P_beite!$C$3="All"," ",IF(P_beite!$C$3="(Flere elementer)"," ",P_beite!AD38)))</f>
        <v>62</v>
      </c>
      <c r="N79" s="74">
        <f>IF(P_beite!AE38=0," ",IF(P_beite!$C$3="All"," ",IF(P_beite!$C$3="(Flere elementer)"," ",P_beite!AE38)))</f>
        <v>91</v>
      </c>
      <c r="O79" s="74">
        <f>IF(P_beite!AF38=0," ",IF(P_beite!$C$3="All"," ",IF(P_beite!$C$3="(Flere elementer)"," ",P_beite!AF38)))</f>
        <v>89</v>
      </c>
      <c r="P79" s="74">
        <f>IF(P_beite!AG38=0," ",IF(P_beite!$C$3="All"," ",IF(P_beite!$C$3="(Flere elementer)"," ",P_beite!AG38)))</f>
        <v>8</v>
      </c>
      <c r="Q79" s="74">
        <f>IF(P_beite!AH38=0," ",IF(P_beite!$C$3="All"," ",IF(P_beite!$C$3="(Flere elementer)"," ",P_beite!AH38)))</f>
        <v>12</v>
      </c>
    </row>
    <row r="80" spans="2:17" x14ac:dyDescent="0.2">
      <c r="B80" s="69" t="str">
        <f>IF(P_beite!S39=0," ",IF(P_beite!$C$3="All"," ",IF(P_beite!$C$3="(Flere elementer)"," ",P_beite!S39)))</f>
        <v>5055 Heim</v>
      </c>
      <c r="C80" s="74">
        <f>IF(P_beite!T39=0," ",IF(P_beite!$C$3="All"," ",IF(P_beite!$C$3="(Flere elementer)"," ",P_beite!T39)))</f>
        <v>65</v>
      </c>
      <c r="D80" s="74">
        <f>IF(P_beite!U39=0," ",IF(P_beite!$C$3="All"," ",IF(P_beite!$C$3="(Flere elementer)"," ",P_beite!U39)))</f>
        <v>69</v>
      </c>
      <c r="E80" s="74">
        <f>IF(P_beite!V39=0," ",IF(P_beite!$C$3="All"," ",IF(P_beite!$C$3="(Flere elementer)"," ",P_beite!V39)))</f>
        <v>48</v>
      </c>
      <c r="F80" s="74">
        <f>IF(P_beite!W39=0," ",IF(P_beite!$C$3="All"," ",IF(P_beite!$C$3="(Flere elementer)"," ",P_beite!W39)))</f>
        <v>47</v>
      </c>
      <c r="G80" s="74">
        <f>IF(P_beite!X39=0," ",IF(P_beite!$C$3="All"," ",IF(P_beite!$C$3="(Flere elementer)"," ",P_beite!X39)))</f>
        <v>17</v>
      </c>
      <c r="H80" s="74">
        <f>IF(P_beite!Y39=0," ",IF(P_beite!$C$3="All"," ",IF(P_beite!$C$3="(Flere elementer)"," ",P_beite!Y39)))</f>
        <v>28</v>
      </c>
      <c r="I80" s="74">
        <f>IF(P_beite!Z39=0," ",IF(P_beite!$C$3="All"," ",IF(P_beite!$C$3="(Flere elementer)"," ",P_beite!Z39)))</f>
        <v>2</v>
      </c>
      <c r="J80" s="74" t="str">
        <f>IF(P_beite!AA39=0," ",IF(P_beite!$C$3="All"," ",IF(P_beite!$C$3="(Flere elementer)"," ",P_beite!AA39)))</f>
        <v xml:space="preserve"> </v>
      </c>
      <c r="K80" s="74">
        <f>IF(P_beite!AB39=0," ",IF(P_beite!$C$3="All"," ",IF(P_beite!$C$3="(Flere elementer)"," ",P_beite!AB39)))</f>
        <v>1</v>
      </c>
      <c r="L80" s="74">
        <f>IF(P_beite!AC39=0," ",IF(P_beite!$C$3="All"," ",IF(P_beite!$C$3="(Flere elementer)"," ",P_beite!AC39)))</f>
        <v>21</v>
      </c>
      <c r="M80" s="74">
        <f>IF(P_beite!AD39=0," ",IF(P_beite!$C$3="All"," ",IF(P_beite!$C$3="(Flere elementer)"," ",P_beite!AD39)))</f>
        <v>33</v>
      </c>
      <c r="N80" s="74">
        <f>IF(P_beite!AE39=0," ",IF(P_beite!$C$3="All"," ",IF(P_beite!$C$3="(Flere elementer)"," ",P_beite!AE39)))</f>
        <v>86</v>
      </c>
      <c r="O80" s="74">
        <f>IF(P_beite!AF39=0," ",IF(P_beite!$C$3="All"," ",IF(P_beite!$C$3="(Flere elementer)"," ",P_beite!AF39)))</f>
        <v>84</v>
      </c>
      <c r="P80" s="74">
        <f>IF(P_beite!AG39=0," ",IF(P_beite!$C$3="All"," ",IF(P_beite!$C$3="(Flere elementer)"," ",P_beite!AG39)))</f>
        <v>9</v>
      </c>
      <c r="Q80" s="74">
        <f>IF(P_beite!AH39=0," ",IF(P_beite!$C$3="All"," ",IF(P_beite!$C$3="(Flere elementer)"," ",P_beite!AH39)))</f>
        <v>7</v>
      </c>
    </row>
    <row r="81" spans="2:17" x14ac:dyDescent="0.2">
      <c r="B81" s="69" t="str">
        <f>IF(P_beite!S40=0," ",IF(P_beite!$C$3="All"," ",IF(P_beite!$C$3="(Flere elementer)"," ",P_beite!S40)))</f>
        <v>5056 Hitra</v>
      </c>
      <c r="C81" s="74">
        <f>IF(P_beite!T40=0," ",IF(P_beite!$C$3="All"," ",IF(P_beite!$C$3="(Flere elementer)"," ",P_beite!T40)))</f>
        <v>19</v>
      </c>
      <c r="D81" s="74">
        <f>IF(P_beite!U40=0," ",IF(P_beite!$C$3="All"," ",IF(P_beite!$C$3="(Flere elementer)"," ",P_beite!U40)))</f>
        <v>20</v>
      </c>
      <c r="E81" s="74">
        <f>IF(P_beite!V40=0," ",IF(P_beite!$C$3="All"," ",IF(P_beite!$C$3="(Flere elementer)"," ",P_beite!V40)))</f>
        <v>41</v>
      </c>
      <c r="F81" s="74">
        <f>IF(P_beite!W40=0," ",IF(P_beite!$C$3="All"," ",IF(P_beite!$C$3="(Flere elementer)"," ",P_beite!W40)))</f>
        <v>40</v>
      </c>
      <c r="G81" s="74">
        <f>IF(P_beite!X40=0," ",IF(P_beite!$C$3="All"," ",IF(P_beite!$C$3="(Flere elementer)"," ",P_beite!X40)))</f>
        <v>5</v>
      </c>
      <c r="H81" s="74">
        <f>IF(P_beite!Y40=0," ",IF(P_beite!$C$3="All"," ",IF(P_beite!$C$3="(Flere elementer)"," ",P_beite!Y40)))</f>
        <v>9</v>
      </c>
      <c r="I81" s="74" t="str">
        <f>IF(P_beite!Z40=0," ",IF(P_beite!$C$3="All"," ",IF(P_beite!$C$3="(Flere elementer)"," ",P_beite!Z40)))</f>
        <v xml:space="preserve"> </v>
      </c>
      <c r="J81" s="74">
        <f>IF(P_beite!AA40=0," ",IF(P_beite!$C$3="All"," ",IF(P_beite!$C$3="(Flere elementer)"," ",P_beite!AA40)))</f>
        <v>1</v>
      </c>
      <c r="K81" s="74">
        <f>IF(P_beite!AB40=0," ",IF(P_beite!$C$3="All"," ",IF(P_beite!$C$3="(Flere elementer)"," ",P_beite!AB40)))</f>
        <v>1</v>
      </c>
      <c r="L81" s="74">
        <f>IF(P_beite!AC40=0," ",IF(P_beite!$C$3="All"," ",IF(P_beite!$C$3="(Flere elementer)"," ",P_beite!AC40)))</f>
        <v>8</v>
      </c>
      <c r="M81" s="74">
        <f>IF(P_beite!AD40=0," ",IF(P_beite!$C$3="All"," ",IF(P_beite!$C$3="(Flere elementer)"," ",P_beite!AD40)))</f>
        <v>9</v>
      </c>
      <c r="N81" s="74">
        <f>IF(P_beite!AE40=0," ",IF(P_beite!$C$3="All"," ",IF(P_beite!$C$3="(Flere elementer)"," ",P_beite!AE40)))</f>
        <v>73</v>
      </c>
      <c r="O81" s="74">
        <f>IF(P_beite!AF40=0," ",IF(P_beite!$C$3="All"," ",IF(P_beite!$C$3="(Flere elementer)"," ",P_beite!AF40)))</f>
        <v>73</v>
      </c>
      <c r="P81" s="74">
        <f>IF(P_beite!AG40=0," ",IF(P_beite!$C$3="All"," ",IF(P_beite!$C$3="(Flere elementer)"," ",P_beite!AG40)))</f>
        <v>3</v>
      </c>
      <c r="Q81" s="74">
        <f>IF(P_beite!AH40=0," ",IF(P_beite!$C$3="All"," ",IF(P_beite!$C$3="(Flere elementer)"," ",P_beite!AH40)))</f>
        <v>5</v>
      </c>
    </row>
    <row r="82" spans="2:17" x14ac:dyDescent="0.2">
      <c r="B82" s="69" t="str">
        <f>IF(P_beite!S41=0," ",IF(P_beite!$C$3="All"," ",IF(P_beite!$C$3="(Flere elementer)"," ",P_beite!S41)))</f>
        <v>5057 Ørland</v>
      </c>
      <c r="C82" s="74">
        <f>IF(P_beite!T41=0," ",IF(P_beite!$C$3="All"," ",IF(P_beite!$C$3="(Flere elementer)"," ",P_beite!T41)))</f>
        <v>55</v>
      </c>
      <c r="D82" s="74">
        <f>IF(P_beite!U41=0," ",IF(P_beite!$C$3="All"," ",IF(P_beite!$C$3="(Flere elementer)"," ",P_beite!U41)))</f>
        <v>68</v>
      </c>
      <c r="E82" s="74">
        <f>IF(P_beite!V41=0," ",IF(P_beite!$C$3="All"," ",IF(P_beite!$C$3="(Flere elementer)"," ",P_beite!V41)))</f>
        <v>35</v>
      </c>
      <c r="F82" s="74">
        <f>IF(P_beite!W41=0," ",IF(P_beite!$C$3="All"," ",IF(P_beite!$C$3="(Flere elementer)"," ",P_beite!W41)))</f>
        <v>34</v>
      </c>
      <c r="G82" s="74">
        <f>IF(P_beite!X41=0," ",IF(P_beite!$C$3="All"," ",IF(P_beite!$C$3="(Flere elementer)"," ",P_beite!X41)))</f>
        <v>4</v>
      </c>
      <c r="H82" s="74">
        <f>IF(P_beite!Y41=0," ",IF(P_beite!$C$3="All"," ",IF(P_beite!$C$3="(Flere elementer)"," ",P_beite!Y41)))</f>
        <v>22</v>
      </c>
      <c r="I82" s="74" t="str">
        <f>IF(P_beite!Z41=0," ",IF(P_beite!$C$3="All"," ",IF(P_beite!$C$3="(Flere elementer)"," ",P_beite!Z41)))</f>
        <v xml:space="preserve"> </v>
      </c>
      <c r="J82" s="74" t="str">
        <f>IF(P_beite!AA41=0," ",IF(P_beite!$C$3="All"," ",IF(P_beite!$C$3="(Flere elementer)"," ",P_beite!AA41)))</f>
        <v xml:space="preserve"> </v>
      </c>
      <c r="K82" s="74">
        <f>IF(P_beite!AB41=0," ",IF(P_beite!$C$3="All"," ",IF(P_beite!$C$3="(Flere elementer)"," ",P_beite!AB41)))</f>
        <v>3</v>
      </c>
      <c r="L82" s="74">
        <f>IF(P_beite!AC41=0," ",IF(P_beite!$C$3="All"," ",IF(P_beite!$C$3="(Flere elementer)"," ",P_beite!AC41)))</f>
        <v>17</v>
      </c>
      <c r="M82" s="74">
        <f>IF(P_beite!AD41=0," ",IF(P_beite!$C$3="All"," ",IF(P_beite!$C$3="(Flere elementer)"," ",P_beite!AD41)))</f>
        <v>23</v>
      </c>
      <c r="N82" s="74">
        <f>IF(P_beite!AE41=0," ",IF(P_beite!$C$3="All"," ",IF(P_beite!$C$3="(Flere elementer)"," ",P_beite!AE41)))</f>
        <v>56</v>
      </c>
      <c r="O82" s="74">
        <f>IF(P_beite!AF41=0," ",IF(P_beite!$C$3="All"," ",IF(P_beite!$C$3="(Flere elementer)"," ",P_beite!AF41)))</f>
        <v>55</v>
      </c>
      <c r="P82" s="74">
        <f>IF(P_beite!AG41=0," ",IF(P_beite!$C$3="All"," ",IF(P_beite!$C$3="(Flere elementer)"," ",P_beite!AG41)))</f>
        <v>2</v>
      </c>
      <c r="Q82" s="74">
        <f>IF(P_beite!AH41=0," ",IF(P_beite!$C$3="All"," ",IF(P_beite!$C$3="(Flere elementer)"," ",P_beite!AH41)))</f>
        <v>4</v>
      </c>
    </row>
    <row r="83" spans="2:17" x14ac:dyDescent="0.2">
      <c r="B83" s="69" t="str">
        <f>IF(P_beite!S42=0," ",IF(P_beite!$C$3="All"," ",IF(P_beite!$C$3="(Flere elementer)"," ",P_beite!S42)))</f>
        <v>5058 Åfjord</v>
      </c>
      <c r="C83" s="74">
        <f>IF(P_beite!T42=0," ",IF(P_beite!$C$3="All"," ",IF(P_beite!$C$3="(Flere elementer)"," ",P_beite!T42)))</f>
        <v>50</v>
      </c>
      <c r="D83" s="74">
        <f>IF(P_beite!U42=0," ",IF(P_beite!$C$3="All"," ",IF(P_beite!$C$3="(Flere elementer)"," ",P_beite!U42)))</f>
        <v>57</v>
      </c>
      <c r="E83" s="74">
        <f>IF(P_beite!V42=0," ",IF(P_beite!$C$3="All"," ",IF(P_beite!$C$3="(Flere elementer)"," ",P_beite!V42)))</f>
        <v>26</v>
      </c>
      <c r="F83" s="74">
        <f>IF(P_beite!W42=0," ",IF(P_beite!$C$3="All"," ",IF(P_beite!$C$3="(Flere elementer)"," ",P_beite!W42)))</f>
        <v>25</v>
      </c>
      <c r="G83" s="74">
        <f>IF(P_beite!X42=0," ",IF(P_beite!$C$3="All"," ",IF(P_beite!$C$3="(Flere elementer)"," ",P_beite!X42)))</f>
        <v>2</v>
      </c>
      <c r="H83" s="74">
        <f>IF(P_beite!Y42=0," ",IF(P_beite!$C$3="All"," ",IF(P_beite!$C$3="(Flere elementer)"," ",P_beite!Y42)))</f>
        <v>6</v>
      </c>
      <c r="I83" s="74" t="str">
        <f>IF(P_beite!Z42=0," ",IF(P_beite!$C$3="All"," ",IF(P_beite!$C$3="(Flere elementer)"," ",P_beite!Z42)))</f>
        <v xml:space="preserve"> </v>
      </c>
      <c r="J83" s="74">
        <f>IF(P_beite!AA42=0," ",IF(P_beite!$C$3="All"," ",IF(P_beite!$C$3="(Flere elementer)"," ",P_beite!AA42)))</f>
        <v>2</v>
      </c>
      <c r="K83" s="74" t="str">
        <f>IF(P_beite!AB42=0," ",IF(P_beite!$C$3="All"," ",IF(P_beite!$C$3="(Flere elementer)"," ",P_beite!AB42)))</f>
        <v xml:space="preserve"> </v>
      </c>
      <c r="L83" s="74">
        <f>IF(P_beite!AC42=0," ",IF(P_beite!$C$3="All"," ",IF(P_beite!$C$3="(Flere elementer)"," ",P_beite!AC42)))</f>
        <v>9</v>
      </c>
      <c r="M83" s="74">
        <f>IF(P_beite!AD42=0," ",IF(P_beite!$C$3="All"," ",IF(P_beite!$C$3="(Flere elementer)"," ",P_beite!AD42)))</f>
        <v>29</v>
      </c>
      <c r="N83" s="74">
        <f>IF(P_beite!AE42=0," ",IF(P_beite!$C$3="All"," ",IF(P_beite!$C$3="(Flere elementer)"," ",P_beite!AE42)))</f>
        <v>50</v>
      </c>
      <c r="O83" s="74">
        <f>IF(P_beite!AF42=0," ",IF(P_beite!$C$3="All"," ",IF(P_beite!$C$3="(Flere elementer)"," ",P_beite!AF42)))</f>
        <v>50</v>
      </c>
      <c r="P83" s="74">
        <f>IF(P_beite!AG42=0," ",IF(P_beite!$C$3="All"," ",IF(P_beite!$C$3="(Flere elementer)"," ",P_beite!AG42)))</f>
        <v>4</v>
      </c>
      <c r="Q83" s="74">
        <f>IF(P_beite!AH42=0," ",IF(P_beite!$C$3="All"," ",IF(P_beite!$C$3="(Flere elementer)"," ",P_beite!AH42)))</f>
        <v>2</v>
      </c>
    </row>
    <row r="84" spans="2:17" x14ac:dyDescent="0.2">
      <c r="B84" s="69" t="str">
        <f>IF(P_beite!S43=0," ",IF(P_beite!$C$3="All"," ",IF(P_beite!$C$3="(Flere elementer)"," ",P_beite!S43)))</f>
        <v>5059 Orkland</v>
      </c>
      <c r="C84" s="74">
        <f>IF(P_beite!T43=0," ",IF(P_beite!$C$3="All"," ",IF(P_beite!$C$3="(Flere elementer)"," ",P_beite!T43)))</f>
        <v>109</v>
      </c>
      <c r="D84" s="74">
        <f>IF(P_beite!U43=0," ",IF(P_beite!$C$3="All"," ",IF(P_beite!$C$3="(Flere elementer)"," ",P_beite!U43)))</f>
        <v>135</v>
      </c>
      <c r="E84" s="74">
        <f>IF(P_beite!V43=0," ",IF(P_beite!$C$3="All"," ",IF(P_beite!$C$3="(Flere elementer)"," ",P_beite!V43)))</f>
        <v>57</v>
      </c>
      <c r="F84" s="74">
        <f>IF(P_beite!W43=0," ",IF(P_beite!$C$3="All"," ",IF(P_beite!$C$3="(Flere elementer)"," ",P_beite!W43)))</f>
        <v>53</v>
      </c>
      <c r="G84" s="74">
        <f>IF(P_beite!X43=0," ",IF(P_beite!$C$3="All"," ",IF(P_beite!$C$3="(Flere elementer)"," ",P_beite!X43)))</f>
        <v>6</v>
      </c>
      <c r="H84" s="74">
        <f>IF(P_beite!Y43=0," ",IF(P_beite!$C$3="All"," ",IF(P_beite!$C$3="(Flere elementer)"," ",P_beite!Y43)))</f>
        <v>36</v>
      </c>
      <c r="I84" s="74" t="str">
        <f>IF(P_beite!Z43=0," ",IF(P_beite!$C$3="All"," ",IF(P_beite!$C$3="(Flere elementer)"," ",P_beite!Z43)))</f>
        <v xml:space="preserve"> </v>
      </c>
      <c r="J84" s="74" t="str">
        <f>IF(P_beite!AA43=0," ",IF(P_beite!$C$3="All"," ",IF(P_beite!$C$3="(Flere elementer)"," ",P_beite!AA43)))</f>
        <v xml:space="preserve"> </v>
      </c>
      <c r="K84" s="74">
        <f>IF(P_beite!AB43=0," ",IF(P_beite!$C$3="All"," ",IF(P_beite!$C$3="(Flere elementer)"," ",P_beite!AB43)))</f>
        <v>6</v>
      </c>
      <c r="L84" s="74">
        <f>IF(P_beite!AC43=0," ",IF(P_beite!$C$3="All"," ",IF(P_beite!$C$3="(Flere elementer)"," ",P_beite!AC43)))</f>
        <v>37</v>
      </c>
      <c r="M84" s="74">
        <f>IF(P_beite!AD43=0," ",IF(P_beite!$C$3="All"," ",IF(P_beite!$C$3="(Flere elementer)"," ",P_beite!AD43)))</f>
        <v>46</v>
      </c>
      <c r="N84" s="74">
        <f>IF(P_beite!AE43=0," ",IF(P_beite!$C$3="All"," ",IF(P_beite!$C$3="(Flere elementer)"," ",P_beite!AE43)))</f>
        <v>74</v>
      </c>
      <c r="O84" s="74">
        <f>IF(P_beite!AF43=0," ",IF(P_beite!$C$3="All"," ",IF(P_beite!$C$3="(Flere elementer)"," ",P_beite!AF43)))</f>
        <v>70</v>
      </c>
      <c r="P84" s="74">
        <f>IF(P_beite!AG43=0," ",IF(P_beite!$C$3="All"," ",IF(P_beite!$C$3="(Flere elementer)"," ",P_beite!AG43)))</f>
        <v>5</v>
      </c>
      <c r="Q84" s="74">
        <f>IF(P_beite!AH43=0," ",IF(P_beite!$C$3="All"," ",IF(P_beite!$C$3="(Flere elementer)"," ",P_beite!AH43)))</f>
        <v>11</v>
      </c>
    </row>
    <row r="85" spans="2:17" x14ac:dyDescent="0.2">
      <c r="B85" s="69" t="str">
        <f>IF(P_beite!S44=0," ",IF(P_beite!$C$3="All"," ",IF(P_beite!$C$3="(Flere elementer)"," ",P_beite!S44)))</f>
        <v>5060 Nærøysund</v>
      </c>
      <c r="C85" s="74">
        <f>IF(P_beite!T44=0," ",IF(P_beite!$C$3="All"," ",IF(P_beite!$C$3="(Flere elementer)"," ",P_beite!T44)))</f>
        <v>65</v>
      </c>
      <c r="D85" s="74">
        <f>IF(P_beite!U44=0," ",IF(P_beite!$C$3="All"," ",IF(P_beite!$C$3="(Flere elementer)"," ",P_beite!U44)))</f>
        <v>86</v>
      </c>
      <c r="E85" s="74">
        <f>IF(P_beite!V44=0," ",IF(P_beite!$C$3="All"," ",IF(P_beite!$C$3="(Flere elementer)"," ",P_beite!V44)))</f>
        <v>40</v>
      </c>
      <c r="F85" s="74">
        <f>IF(P_beite!W44=0," ",IF(P_beite!$C$3="All"," ",IF(P_beite!$C$3="(Flere elementer)"," ",P_beite!W44)))</f>
        <v>37</v>
      </c>
      <c r="G85" s="74">
        <f>IF(P_beite!X44=0," ",IF(P_beite!$C$3="All"," ",IF(P_beite!$C$3="(Flere elementer)"," ",P_beite!X44)))</f>
        <v>3</v>
      </c>
      <c r="H85" s="74">
        <f>IF(P_beite!Y44=0," ",IF(P_beite!$C$3="All"," ",IF(P_beite!$C$3="(Flere elementer)"," ",P_beite!Y44)))</f>
        <v>6</v>
      </c>
      <c r="I85" s="74" t="str">
        <f>IF(P_beite!Z44=0," ",IF(P_beite!$C$3="All"," ",IF(P_beite!$C$3="(Flere elementer)"," ",P_beite!Z44)))</f>
        <v xml:space="preserve"> </v>
      </c>
      <c r="J85" s="74" t="str">
        <f>IF(P_beite!AA44=0," ",IF(P_beite!$C$3="All"," ",IF(P_beite!$C$3="(Flere elementer)"," ",P_beite!AA44)))</f>
        <v xml:space="preserve"> </v>
      </c>
      <c r="K85" s="74">
        <f>IF(P_beite!AB44=0," ",IF(P_beite!$C$3="All"," ",IF(P_beite!$C$3="(Flere elementer)"," ",P_beite!AB44)))</f>
        <v>1</v>
      </c>
      <c r="L85" s="74">
        <f>IF(P_beite!AC44=0," ",IF(P_beite!$C$3="All"," ",IF(P_beite!$C$3="(Flere elementer)"," ",P_beite!AC44)))</f>
        <v>21</v>
      </c>
      <c r="M85" s="74">
        <f>IF(P_beite!AD44=0," ",IF(P_beite!$C$3="All"," ",IF(P_beite!$C$3="(Flere elementer)"," ",P_beite!AD44)))</f>
        <v>38</v>
      </c>
      <c r="N85" s="74">
        <f>IF(P_beite!AE44=0," ",IF(P_beite!$C$3="All"," ",IF(P_beite!$C$3="(Flere elementer)"," ",P_beite!AE44)))</f>
        <v>71</v>
      </c>
      <c r="O85" s="74">
        <f>IF(P_beite!AF44=0," ",IF(P_beite!$C$3="All"," ",IF(P_beite!$C$3="(Flere elementer)"," ",P_beite!AF44)))</f>
        <v>65</v>
      </c>
      <c r="P85" s="74">
        <f>IF(P_beite!AG44=0," ",IF(P_beite!$C$3="All"," ",IF(P_beite!$C$3="(Flere elementer)"," ",P_beite!AG44)))</f>
        <v>4</v>
      </c>
      <c r="Q85" s="74">
        <f>IF(P_beite!AH44=0," ",IF(P_beite!$C$3="All"," ",IF(P_beite!$C$3="(Flere elementer)"," ",P_beite!AH44)))</f>
        <v>4</v>
      </c>
    </row>
    <row r="86" spans="2:17" x14ac:dyDescent="0.2">
      <c r="B86" s="69" t="str">
        <f>IF(P_beite!S45=0," ",IF(P_beite!$C$3="All"," ",IF(P_beite!$C$3="(Flere elementer)"," ",P_beite!S45)))</f>
        <v>5061 Rindal</v>
      </c>
      <c r="C86" s="74">
        <f>IF(P_beite!T45=0," ",IF(P_beite!$C$3="All"," ",IF(P_beite!$C$3="(Flere elementer)"," ",P_beite!T45)))</f>
        <v>39</v>
      </c>
      <c r="D86" s="74">
        <f>IF(P_beite!U45=0," ",IF(P_beite!$C$3="All"," ",IF(P_beite!$C$3="(Flere elementer)"," ",P_beite!U45)))</f>
        <v>44</v>
      </c>
      <c r="E86" s="74">
        <f>IF(P_beite!V45=0," ",IF(P_beite!$C$3="All"," ",IF(P_beite!$C$3="(Flere elementer)"," ",P_beite!V45)))</f>
        <v>19</v>
      </c>
      <c r="F86" s="74">
        <f>IF(P_beite!W45=0," ",IF(P_beite!$C$3="All"," ",IF(P_beite!$C$3="(Flere elementer)"," ",P_beite!W45)))</f>
        <v>20</v>
      </c>
      <c r="G86" s="74">
        <f>IF(P_beite!X45=0," ",IF(P_beite!$C$3="All"," ",IF(P_beite!$C$3="(Flere elementer)"," ",P_beite!X45)))</f>
        <v>2</v>
      </c>
      <c r="H86" s="74">
        <f>IF(P_beite!Y45=0," ",IF(P_beite!$C$3="All"," ",IF(P_beite!$C$3="(Flere elementer)"," ",P_beite!Y45)))</f>
        <v>14</v>
      </c>
      <c r="I86" s="74" t="str">
        <f>IF(P_beite!Z45=0," ",IF(P_beite!$C$3="All"," ",IF(P_beite!$C$3="(Flere elementer)"," ",P_beite!Z45)))</f>
        <v xml:space="preserve"> </v>
      </c>
      <c r="J86" s="74" t="str">
        <f>IF(P_beite!AA45=0," ",IF(P_beite!$C$3="All"," ",IF(P_beite!$C$3="(Flere elementer)"," ",P_beite!AA45)))</f>
        <v xml:space="preserve"> </v>
      </c>
      <c r="K86" s="74" t="str">
        <f>IF(P_beite!AB45=0," ",IF(P_beite!$C$3="All"," ",IF(P_beite!$C$3="(Flere elementer)"," ",P_beite!AB45)))</f>
        <v xml:space="preserve"> </v>
      </c>
      <c r="L86" s="74">
        <f>IF(P_beite!AC45=0," ",IF(P_beite!$C$3="All"," ",IF(P_beite!$C$3="(Flere elementer)"," ",P_beite!AC45)))</f>
        <v>12</v>
      </c>
      <c r="M86" s="74">
        <f>IF(P_beite!AD45=0," ",IF(P_beite!$C$3="All"," ",IF(P_beite!$C$3="(Flere elementer)"," ",P_beite!AD45)))</f>
        <v>22</v>
      </c>
      <c r="N86" s="74">
        <f>IF(P_beite!AE45=0," ",IF(P_beite!$C$3="All"," ",IF(P_beite!$C$3="(Flere elementer)"," ",P_beite!AE45)))</f>
        <v>38</v>
      </c>
      <c r="O86" s="74">
        <f>IF(P_beite!AF45=0," ",IF(P_beite!$C$3="All"," ",IF(P_beite!$C$3="(Flere elementer)"," ",P_beite!AF45)))</f>
        <v>38</v>
      </c>
      <c r="P86" s="74" t="str">
        <f>IF(P_beite!AG45=0," ",IF(P_beite!$C$3="All"," ",IF(P_beite!$C$3="(Flere elementer)"," ",P_beite!AG45)))</f>
        <v xml:space="preserve"> </v>
      </c>
      <c r="Q86" s="74">
        <f>IF(P_beite!AH45=0," ",IF(P_beite!$C$3="All"," ",IF(P_beite!$C$3="(Flere elementer)"," ",P_beite!AH45)))</f>
        <v>2</v>
      </c>
    </row>
    <row r="87" spans="2:17" x14ac:dyDescent="0.2">
      <c r="B87" s="113" t="str">
        <f>IF(P_beite!S46=0," ",IF(P_beite!$C$3="All"," ",IF(P_beite!$C$3="(Flere elementer)"," ",P_beite!S46)))</f>
        <v>Totalsum</v>
      </c>
      <c r="C87" s="75">
        <f>IF(P_beite!T46=0," ",IF(P_beite!$C$3="All"," ",IF(P_beite!$C$3="(Flere elementer)"," ",P_beite!T46)))</f>
        <v>1899</v>
      </c>
      <c r="D87" s="75">
        <f>IF(P_beite!U46=0," ",IF(P_beite!$C$3="All"," ",IF(P_beite!$C$3="(Flere elementer)"," ",P_beite!U46)))</f>
        <v>2076</v>
      </c>
      <c r="E87" s="75">
        <f>IF(P_beite!V46=0," ",IF(P_beite!$C$3="All"," ",IF(P_beite!$C$3="(Flere elementer)"," ",P_beite!V46)))</f>
        <v>1147</v>
      </c>
      <c r="F87" s="75">
        <f>IF(P_beite!W46=0," ",IF(P_beite!$C$3="All"," ",IF(P_beite!$C$3="(Flere elementer)"," ",P_beite!W46)))</f>
        <v>1108</v>
      </c>
      <c r="G87" s="75">
        <f>IF(P_beite!X46=0," ",IF(P_beite!$C$3="All"," ",IF(P_beite!$C$3="(Flere elementer)"," ",P_beite!X46)))</f>
        <v>178</v>
      </c>
      <c r="H87" s="75">
        <f>IF(P_beite!Y46=0," ",IF(P_beite!$C$3="All"," ",IF(P_beite!$C$3="(Flere elementer)"," ",P_beite!Y46)))</f>
        <v>524</v>
      </c>
      <c r="I87" s="75">
        <f>IF(P_beite!Z46=0," ",IF(P_beite!$C$3="All"," ",IF(P_beite!$C$3="(Flere elementer)"," ",P_beite!Z46)))</f>
        <v>16</v>
      </c>
      <c r="J87" s="75">
        <f>IF(P_beite!AA46=0," ",IF(P_beite!$C$3="All"," ",IF(P_beite!$C$3="(Flere elementer)"," ",P_beite!AA46)))</f>
        <v>10</v>
      </c>
      <c r="K87" s="75">
        <f>IF(P_beite!AB46=0," ",IF(P_beite!$C$3="All"," ",IF(P_beite!$C$3="(Flere elementer)"," ",P_beite!AB46)))</f>
        <v>21</v>
      </c>
      <c r="L87" s="75">
        <f>IF(P_beite!AC46=0," ",IF(P_beite!$C$3="All"," ",IF(P_beite!$C$3="(Flere elementer)"," ",P_beite!AC46)))</f>
        <v>767</v>
      </c>
      <c r="M87" s="75">
        <f>IF(P_beite!AD46=0," ",IF(P_beite!$C$3="All"," ",IF(P_beite!$C$3="(Flere elementer)"," ",P_beite!AD46)))</f>
        <v>1036</v>
      </c>
      <c r="N87" s="75">
        <f>IF(P_beite!AE46=0," ",IF(P_beite!$C$3="All"," ",IF(P_beite!$C$3="(Flere elementer)"," ",P_beite!AE46)))</f>
        <v>2068</v>
      </c>
      <c r="O87" s="75">
        <f>IF(P_beite!AF46=0," ",IF(P_beite!$C$3="All"," ",IF(P_beite!$C$3="(Flere elementer)"," ",P_beite!AF46)))</f>
        <v>2025</v>
      </c>
      <c r="P87" s="75">
        <f>IF(P_beite!AG46=0," ",IF(P_beite!$C$3="All"," ",IF(P_beite!$C$3="(Flere elementer)"," ",P_beite!AG46)))</f>
        <v>118</v>
      </c>
      <c r="Q87" s="75">
        <f>IF(P_beite!AH46=0," ",IF(P_beite!$C$3="All"," ",IF(P_beite!$C$3="(Flere elementer)"," ",P_beite!AH46)))</f>
        <v>177</v>
      </c>
    </row>
  </sheetData>
  <mergeCells count="4">
    <mergeCell ref="C4:K4"/>
    <mergeCell ref="L4:Q4"/>
    <mergeCell ref="L47:Q47"/>
    <mergeCell ref="C47:K47"/>
  </mergeCells>
  <conditionalFormatting sqref="C49:Q87">
    <cfRule type="containsBlanks" dxfId="60" priority="2">
      <formula>LEN(TRIM(C49))=0</formula>
    </cfRule>
  </conditionalFormatting>
  <conditionalFormatting sqref="C5:Q44">
    <cfRule type="containsBlanks" dxfId="59" priority="1">
      <formula>LEN(TRIM(C5))=0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4ACB-3649-4FA6-B6A5-C711DF8308B0}">
  <sheetPr codeName="Ark13">
    <tabColor theme="9" tint="0.59999389629810485"/>
  </sheetPr>
  <dimension ref="B1:AH46"/>
  <sheetViews>
    <sheetView workbookViewId="0">
      <selection activeCell="J2" sqref="J2"/>
    </sheetView>
  </sheetViews>
  <sheetFormatPr baseColWidth="10" defaultRowHeight="12.75" x14ac:dyDescent="0.2"/>
  <cols>
    <col min="1" max="1" width="5" customWidth="1"/>
    <col min="2" max="2" width="11.85546875" customWidth="1"/>
    <col min="3" max="18" width="8.5703125" customWidth="1"/>
    <col min="19" max="19" width="11.85546875" customWidth="1"/>
    <col min="20" max="81" width="6.85546875" customWidth="1"/>
    <col min="82" max="86" width="30.42578125" bestFit="1" customWidth="1"/>
    <col min="87" max="87" width="8.140625" bestFit="1" customWidth="1"/>
  </cols>
  <sheetData>
    <row r="1" spans="2:34" x14ac:dyDescent="0.2">
      <c r="J1" t="str">
        <f>_xlfn.CONCAT("Antall foretak med beitedyr i ",C3)</f>
        <v>Antall foretak med beitedyr i 2022</v>
      </c>
    </row>
    <row r="2" spans="2:34" x14ac:dyDescent="0.2">
      <c r="B2" s="3" t="s">
        <v>506</v>
      </c>
      <c r="C2" t="s" vm="3">
        <v>553</v>
      </c>
      <c r="J2" t="str">
        <f>_xlfn.CONCAT("Antall dyr på beite 12/16 uker og utmarksbeite i ",C3)</f>
        <v>Antall dyr på beite 12/16 uker og utmarksbeite i 2022</v>
      </c>
      <c r="S2" s="3" t="s">
        <v>506</v>
      </c>
      <c r="T2" t="s" vm="3">
        <v>553</v>
      </c>
    </row>
    <row r="3" spans="2:34" x14ac:dyDescent="0.2">
      <c r="B3" s="3" t="s">
        <v>549</v>
      </c>
      <c r="C3" t="s" vm="4">
        <v>560</v>
      </c>
      <c r="J3" t="s">
        <v>602</v>
      </c>
      <c r="S3" s="3" t="s">
        <v>549</v>
      </c>
      <c r="T3" t="s" vm="4">
        <v>560</v>
      </c>
    </row>
    <row r="5" spans="2:34" x14ac:dyDescent="0.2">
      <c r="B5" s="3" t="s">
        <v>539</v>
      </c>
      <c r="C5" s="3" t="s">
        <v>540</v>
      </c>
      <c r="S5" s="3" t="s">
        <v>543</v>
      </c>
      <c r="T5" s="3" t="s">
        <v>540</v>
      </c>
    </row>
    <row r="6" spans="2:34" x14ac:dyDescent="0.2">
      <c r="C6" t="s">
        <v>493</v>
      </c>
      <c r="L6" t="s">
        <v>489</v>
      </c>
      <c r="T6" t="s">
        <v>493</v>
      </c>
      <c r="AC6" t="s">
        <v>489</v>
      </c>
    </row>
    <row r="7" spans="2:34" s="10" customFormat="1" ht="25.5" x14ac:dyDescent="0.2">
      <c r="B7" s="3" t="s">
        <v>542</v>
      </c>
      <c r="C7" s="10" t="s">
        <v>494</v>
      </c>
      <c r="D7" s="10" t="s">
        <v>326</v>
      </c>
      <c r="E7" s="10" t="s">
        <v>329</v>
      </c>
      <c r="F7" s="10" t="s">
        <v>497</v>
      </c>
      <c r="G7" s="10" t="s">
        <v>499</v>
      </c>
      <c r="H7" s="10" t="s">
        <v>324</v>
      </c>
      <c r="I7" s="10" t="s">
        <v>354</v>
      </c>
      <c r="J7" s="10" t="s">
        <v>348</v>
      </c>
      <c r="K7" s="10" t="s">
        <v>353</v>
      </c>
      <c r="L7" s="10" t="s">
        <v>494</v>
      </c>
      <c r="M7" s="10" t="s">
        <v>326</v>
      </c>
      <c r="N7" s="10" t="s">
        <v>329</v>
      </c>
      <c r="O7" s="10" t="s">
        <v>497</v>
      </c>
      <c r="P7" s="10" t="s">
        <v>499</v>
      </c>
      <c r="Q7" s="10" t="s">
        <v>324</v>
      </c>
      <c r="S7" s="3" t="s">
        <v>542</v>
      </c>
      <c r="T7" s="10" t="s">
        <v>494</v>
      </c>
      <c r="U7" s="10" t="s">
        <v>326</v>
      </c>
      <c r="V7" s="10" t="s">
        <v>329</v>
      </c>
      <c r="W7" s="10" t="s">
        <v>497</v>
      </c>
      <c r="X7" s="10" t="s">
        <v>499</v>
      </c>
      <c r="Y7" s="10" t="s">
        <v>324</v>
      </c>
      <c r="Z7" s="10" t="s">
        <v>354</v>
      </c>
      <c r="AA7" s="10" t="s">
        <v>348</v>
      </c>
      <c r="AB7" s="10" t="s">
        <v>353</v>
      </c>
      <c r="AC7" s="10" t="s">
        <v>494</v>
      </c>
      <c r="AD7" s="10" t="s">
        <v>326</v>
      </c>
      <c r="AE7" s="10" t="s">
        <v>329</v>
      </c>
      <c r="AF7" s="10" t="s">
        <v>497</v>
      </c>
      <c r="AG7" s="10" t="s">
        <v>499</v>
      </c>
      <c r="AH7" s="10" t="s">
        <v>324</v>
      </c>
    </row>
    <row r="8" spans="2:34" x14ac:dyDescent="0.2">
      <c r="B8" s="4" t="s">
        <v>405</v>
      </c>
      <c r="C8" s="7">
        <v>750</v>
      </c>
      <c r="D8" s="7">
        <v>851</v>
      </c>
      <c r="E8" s="7">
        <v>872</v>
      </c>
      <c r="F8" s="7">
        <v>1303</v>
      </c>
      <c r="G8" s="7">
        <v>366</v>
      </c>
      <c r="H8" s="7">
        <v>262</v>
      </c>
      <c r="I8" s="7"/>
      <c r="J8" s="7"/>
      <c r="K8" s="7"/>
      <c r="L8" s="7">
        <v>85</v>
      </c>
      <c r="M8" s="7">
        <v>177</v>
      </c>
      <c r="N8" s="7">
        <v>1725</v>
      </c>
      <c r="O8" s="7">
        <v>2370</v>
      </c>
      <c r="P8" s="7">
        <v>143</v>
      </c>
      <c r="Q8" s="7">
        <v>124</v>
      </c>
      <c r="S8" s="4" t="s">
        <v>405</v>
      </c>
      <c r="T8" s="7">
        <v>30</v>
      </c>
      <c r="U8" s="7">
        <v>32</v>
      </c>
      <c r="V8" s="7">
        <v>27</v>
      </c>
      <c r="W8" s="7">
        <v>26</v>
      </c>
      <c r="X8" s="7">
        <v>10</v>
      </c>
      <c r="Y8" s="7">
        <v>34</v>
      </c>
      <c r="Z8" s="7"/>
      <c r="AA8" s="7"/>
      <c r="AB8" s="7"/>
      <c r="AC8" s="7">
        <v>4</v>
      </c>
      <c r="AD8" s="7">
        <v>10</v>
      </c>
      <c r="AE8" s="7">
        <v>46</v>
      </c>
      <c r="AF8" s="7">
        <v>46</v>
      </c>
      <c r="AG8" s="7">
        <v>4</v>
      </c>
      <c r="AH8" s="7">
        <v>16</v>
      </c>
    </row>
    <row r="9" spans="2:34" x14ac:dyDescent="0.2">
      <c r="B9" s="4" t="s">
        <v>445</v>
      </c>
      <c r="C9" s="7">
        <v>6086</v>
      </c>
      <c r="D9" s="7">
        <v>6423</v>
      </c>
      <c r="E9" s="7">
        <v>4468</v>
      </c>
      <c r="F9" s="7">
        <v>6947</v>
      </c>
      <c r="G9" s="7">
        <v>204</v>
      </c>
      <c r="H9" s="7">
        <v>128</v>
      </c>
      <c r="I9" s="7">
        <v>10</v>
      </c>
      <c r="J9" s="7"/>
      <c r="K9" s="7"/>
      <c r="L9" s="7">
        <v>2095</v>
      </c>
      <c r="M9" s="7">
        <v>3488</v>
      </c>
      <c r="N9" s="7">
        <v>9175</v>
      </c>
      <c r="O9" s="7">
        <v>13846</v>
      </c>
      <c r="P9" s="7">
        <v>242</v>
      </c>
      <c r="Q9" s="7">
        <v>38</v>
      </c>
      <c r="S9" s="4" t="s">
        <v>445</v>
      </c>
      <c r="T9" s="7">
        <v>186</v>
      </c>
      <c r="U9" s="7">
        <v>194</v>
      </c>
      <c r="V9" s="7">
        <v>73</v>
      </c>
      <c r="W9" s="7">
        <v>72</v>
      </c>
      <c r="X9" s="7">
        <v>10</v>
      </c>
      <c r="Y9" s="7">
        <v>40</v>
      </c>
      <c r="Z9" s="7">
        <v>1</v>
      </c>
      <c r="AA9" s="7"/>
      <c r="AB9" s="7"/>
      <c r="AC9" s="7">
        <v>91</v>
      </c>
      <c r="AD9" s="7">
        <v>119</v>
      </c>
      <c r="AE9" s="7">
        <v>141</v>
      </c>
      <c r="AF9" s="7">
        <v>135</v>
      </c>
      <c r="AG9" s="7">
        <v>12</v>
      </c>
      <c r="AH9" s="7">
        <v>17</v>
      </c>
    </row>
    <row r="10" spans="2:34" x14ac:dyDescent="0.2">
      <c r="B10" s="4" t="s">
        <v>448</v>
      </c>
      <c r="C10" s="7">
        <v>3071</v>
      </c>
      <c r="D10" s="7">
        <v>3148</v>
      </c>
      <c r="E10" s="7">
        <v>1744</v>
      </c>
      <c r="F10" s="7">
        <v>2702</v>
      </c>
      <c r="G10" s="7">
        <v>9</v>
      </c>
      <c r="H10" s="7">
        <v>37</v>
      </c>
      <c r="I10" s="7">
        <v>9</v>
      </c>
      <c r="J10" s="7"/>
      <c r="K10" s="7"/>
      <c r="L10" s="7">
        <v>430</v>
      </c>
      <c r="M10" s="7">
        <v>1189</v>
      </c>
      <c r="N10" s="7">
        <v>2904</v>
      </c>
      <c r="O10" s="7">
        <v>4424</v>
      </c>
      <c r="P10" s="7">
        <v>12</v>
      </c>
      <c r="Q10" s="7">
        <v>17</v>
      </c>
      <c r="S10" s="4" t="s">
        <v>448</v>
      </c>
      <c r="T10" s="7">
        <v>80</v>
      </c>
      <c r="U10" s="7">
        <v>81</v>
      </c>
      <c r="V10" s="7">
        <v>31</v>
      </c>
      <c r="W10" s="7">
        <v>25</v>
      </c>
      <c r="X10" s="7">
        <v>1</v>
      </c>
      <c r="Y10" s="7">
        <v>12</v>
      </c>
      <c r="Z10" s="7">
        <v>3</v>
      </c>
      <c r="AA10" s="7"/>
      <c r="AB10" s="7"/>
      <c r="AC10" s="7">
        <v>19</v>
      </c>
      <c r="AD10" s="7">
        <v>39</v>
      </c>
      <c r="AE10" s="7">
        <v>53</v>
      </c>
      <c r="AF10" s="7">
        <v>43</v>
      </c>
      <c r="AG10" s="7">
        <v>2</v>
      </c>
      <c r="AH10" s="7">
        <v>7</v>
      </c>
    </row>
    <row r="11" spans="2:34" x14ac:dyDescent="0.2">
      <c r="B11" s="4" t="s">
        <v>412</v>
      </c>
      <c r="C11" s="7">
        <v>85</v>
      </c>
      <c r="D11" s="7">
        <v>116</v>
      </c>
      <c r="E11" s="7">
        <v>3489</v>
      </c>
      <c r="F11" s="7">
        <v>3518</v>
      </c>
      <c r="G11" s="7">
        <v>48</v>
      </c>
      <c r="H11" s="7">
        <v>24</v>
      </c>
      <c r="I11" s="7">
        <v>3</v>
      </c>
      <c r="J11" s="7"/>
      <c r="K11" s="7"/>
      <c r="L11" s="7">
        <v>46</v>
      </c>
      <c r="M11" s="7">
        <v>84</v>
      </c>
      <c r="N11" s="7">
        <v>6918</v>
      </c>
      <c r="O11" s="7">
        <v>7083</v>
      </c>
      <c r="P11" s="7">
        <v>37</v>
      </c>
      <c r="Q11" s="7">
        <v>5</v>
      </c>
      <c r="S11" s="4" t="s">
        <v>412</v>
      </c>
      <c r="T11" s="7">
        <v>4</v>
      </c>
      <c r="U11" s="7">
        <v>4</v>
      </c>
      <c r="V11" s="7">
        <v>38</v>
      </c>
      <c r="W11" s="7">
        <v>36</v>
      </c>
      <c r="X11" s="7">
        <v>2</v>
      </c>
      <c r="Y11" s="7">
        <v>5</v>
      </c>
      <c r="Z11" s="7">
        <v>1</v>
      </c>
      <c r="AA11" s="7"/>
      <c r="AB11" s="7"/>
      <c r="AC11" s="7">
        <v>2</v>
      </c>
      <c r="AD11" s="7">
        <v>2</v>
      </c>
      <c r="AE11" s="7">
        <v>72</v>
      </c>
      <c r="AF11" s="7">
        <v>72</v>
      </c>
      <c r="AG11" s="7">
        <v>2</v>
      </c>
      <c r="AH11" s="7">
        <v>3</v>
      </c>
    </row>
    <row r="12" spans="2:34" x14ac:dyDescent="0.2">
      <c r="B12" s="4" t="s">
        <v>421</v>
      </c>
      <c r="C12" s="7">
        <v>450</v>
      </c>
      <c r="D12" s="7">
        <v>409</v>
      </c>
      <c r="E12" s="7">
        <v>693</v>
      </c>
      <c r="F12" s="7">
        <v>710</v>
      </c>
      <c r="G12" s="7">
        <v>13</v>
      </c>
      <c r="H12" s="7">
        <v>2</v>
      </c>
      <c r="I12" s="7">
        <v>8</v>
      </c>
      <c r="J12" s="7"/>
      <c r="K12" s="7"/>
      <c r="L12" s="7">
        <v>55</v>
      </c>
      <c r="M12" s="7">
        <v>308</v>
      </c>
      <c r="N12" s="7">
        <v>1645</v>
      </c>
      <c r="O12" s="7">
        <v>2267</v>
      </c>
      <c r="P12" s="7"/>
      <c r="Q12" s="7">
        <v>2</v>
      </c>
      <c r="S12" s="4" t="s">
        <v>421</v>
      </c>
      <c r="T12" s="7">
        <v>14</v>
      </c>
      <c r="U12" s="7">
        <v>14</v>
      </c>
      <c r="V12" s="7">
        <v>8</v>
      </c>
      <c r="W12" s="7">
        <v>7</v>
      </c>
      <c r="X12" s="7">
        <v>1</v>
      </c>
      <c r="Y12" s="7">
        <v>1</v>
      </c>
      <c r="Z12" s="7">
        <v>2</v>
      </c>
      <c r="AA12" s="7"/>
      <c r="AB12" s="7"/>
      <c r="AC12" s="7">
        <v>5</v>
      </c>
      <c r="AD12" s="7">
        <v>11</v>
      </c>
      <c r="AE12" s="7">
        <v>22</v>
      </c>
      <c r="AF12" s="7">
        <v>22</v>
      </c>
      <c r="AG12" s="7"/>
      <c r="AH12" s="7">
        <v>1</v>
      </c>
    </row>
    <row r="13" spans="2:34" x14ac:dyDescent="0.2">
      <c r="B13" s="4" t="s">
        <v>423</v>
      </c>
      <c r="C13" s="7">
        <v>1789</v>
      </c>
      <c r="D13" s="7">
        <v>2528</v>
      </c>
      <c r="E13" s="7">
        <v>15297</v>
      </c>
      <c r="F13" s="7">
        <v>26792</v>
      </c>
      <c r="G13" s="7">
        <v>174</v>
      </c>
      <c r="H13" s="7">
        <v>117</v>
      </c>
      <c r="I13" s="7"/>
      <c r="J13" s="7"/>
      <c r="K13" s="7"/>
      <c r="L13" s="7">
        <v>616</v>
      </c>
      <c r="M13" s="7">
        <v>1032</v>
      </c>
      <c r="N13" s="7">
        <v>28900</v>
      </c>
      <c r="O13" s="7">
        <v>48224</v>
      </c>
      <c r="P13" s="7">
        <v>107</v>
      </c>
      <c r="Q13" s="7">
        <v>27</v>
      </c>
      <c r="S13" s="4" t="s">
        <v>423</v>
      </c>
      <c r="T13" s="7">
        <v>66</v>
      </c>
      <c r="U13" s="7">
        <v>70</v>
      </c>
      <c r="V13" s="7">
        <v>101</v>
      </c>
      <c r="W13" s="7">
        <v>101</v>
      </c>
      <c r="X13" s="7">
        <v>9</v>
      </c>
      <c r="Y13" s="7">
        <v>22</v>
      </c>
      <c r="Z13" s="7"/>
      <c r="AA13" s="7"/>
      <c r="AB13" s="7"/>
      <c r="AC13" s="7">
        <v>24</v>
      </c>
      <c r="AD13" s="7">
        <v>31</v>
      </c>
      <c r="AE13" s="7">
        <v>194</v>
      </c>
      <c r="AF13" s="7">
        <v>194</v>
      </c>
      <c r="AG13" s="7">
        <v>3</v>
      </c>
      <c r="AH13" s="7">
        <v>2</v>
      </c>
    </row>
    <row r="14" spans="2:34" x14ac:dyDescent="0.2">
      <c r="B14" s="4" t="s">
        <v>426</v>
      </c>
      <c r="C14" s="7">
        <v>1154</v>
      </c>
      <c r="D14" s="7">
        <v>1488</v>
      </c>
      <c r="E14" s="7">
        <v>6063</v>
      </c>
      <c r="F14" s="7">
        <v>10360</v>
      </c>
      <c r="G14" s="7">
        <v>104</v>
      </c>
      <c r="H14" s="7">
        <v>104</v>
      </c>
      <c r="I14" s="7"/>
      <c r="J14" s="7">
        <v>15</v>
      </c>
      <c r="K14" s="7"/>
      <c r="L14" s="7">
        <v>492</v>
      </c>
      <c r="M14" s="7">
        <v>716</v>
      </c>
      <c r="N14" s="7">
        <v>10847</v>
      </c>
      <c r="O14" s="7">
        <v>16731</v>
      </c>
      <c r="P14" s="7">
        <v>104</v>
      </c>
      <c r="Q14" s="7">
        <v>17</v>
      </c>
      <c r="S14" s="4" t="s">
        <v>426</v>
      </c>
      <c r="T14" s="7">
        <v>51</v>
      </c>
      <c r="U14" s="7">
        <v>55</v>
      </c>
      <c r="V14" s="7">
        <v>52</v>
      </c>
      <c r="W14" s="7">
        <v>51</v>
      </c>
      <c r="X14" s="7">
        <v>3</v>
      </c>
      <c r="Y14" s="7">
        <v>18</v>
      </c>
      <c r="Z14" s="7"/>
      <c r="AA14" s="7">
        <v>1</v>
      </c>
      <c r="AB14" s="7"/>
      <c r="AC14" s="7">
        <v>31</v>
      </c>
      <c r="AD14" s="7">
        <v>31</v>
      </c>
      <c r="AE14" s="7">
        <v>101</v>
      </c>
      <c r="AF14" s="7">
        <v>99</v>
      </c>
      <c r="AG14" s="7">
        <v>3</v>
      </c>
      <c r="AH14" s="7">
        <v>5</v>
      </c>
    </row>
    <row r="15" spans="2:34" x14ac:dyDescent="0.2">
      <c r="B15" s="4" t="s">
        <v>428</v>
      </c>
      <c r="C15" s="7">
        <v>946</v>
      </c>
      <c r="D15" s="7">
        <v>929</v>
      </c>
      <c r="E15" s="7">
        <v>1008</v>
      </c>
      <c r="F15" s="7">
        <v>1552</v>
      </c>
      <c r="G15" s="7"/>
      <c r="H15" s="7">
        <v>42</v>
      </c>
      <c r="I15" s="7"/>
      <c r="J15" s="7">
        <v>160</v>
      </c>
      <c r="K15" s="7">
        <v>2</v>
      </c>
      <c r="L15" s="7">
        <v>451</v>
      </c>
      <c r="M15" s="7">
        <v>760</v>
      </c>
      <c r="N15" s="7">
        <v>1952</v>
      </c>
      <c r="O15" s="7">
        <v>2975</v>
      </c>
      <c r="P15" s="7"/>
      <c r="Q15" s="7">
        <v>35</v>
      </c>
      <c r="S15" s="4" t="s">
        <v>428</v>
      </c>
      <c r="T15" s="7">
        <v>34</v>
      </c>
      <c r="U15" s="7">
        <v>37</v>
      </c>
      <c r="V15" s="7">
        <v>10</v>
      </c>
      <c r="W15" s="7">
        <v>10</v>
      </c>
      <c r="X15" s="7"/>
      <c r="Y15" s="7">
        <v>7</v>
      </c>
      <c r="Z15" s="7"/>
      <c r="AA15" s="7">
        <v>1</v>
      </c>
      <c r="AB15" s="7">
        <v>1</v>
      </c>
      <c r="AC15" s="7">
        <v>22</v>
      </c>
      <c r="AD15" s="7">
        <v>29</v>
      </c>
      <c r="AE15" s="7">
        <v>22</v>
      </c>
      <c r="AF15" s="7">
        <v>22</v>
      </c>
      <c r="AG15" s="7"/>
      <c r="AH15" s="7">
        <v>5</v>
      </c>
    </row>
    <row r="16" spans="2:34" x14ac:dyDescent="0.2">
      <c r="B16" s="4" t="s">
        <v>430</v>
      </c>
      <c r="C16" s="7">
        <v>518</v>
      </c>
      <c r="D16" s="7">
        <v>614</v>
      </c>
      <c r="E16" s="7">
        <v>2240</v>
      </c>
      <c r="F16" s="7">
        <v>3804</v>
      </c>
      <c r="G16" s="7">
        <v>49</v>
      </c>
      <c r="H16" s="7">
        <v>40</v>
      </c>
      <c r="I16" s="7"/>
      <c r="J16" s="7"/>
      <c r="K16" s="7"/>
      <c r="L16" s="7">
        <v>362</v>
      </c>
      <c r="M16" s="7">
        <v>407</v>
      </c>
      <c r="N16" s="7">
        <v>4348</v>
      </c>
      <c r="O16" s="7">
        <v>7195</v>
      </c>
      <c r="P16" s="7">
        <v>49</v>
      </c>
      <c r="Q16" s="7">
        <v>42</v>
      </c>
      <c r="S16" s="4" t="s">
        <v>430</v>
      </c>
      <c r="T16" s="7">
        <v>27</v>
      </c>
      <c r="U16" s="7">
        <v>29</v>
      </c>
      <c r="V16" s="7">
        <v>34</v>
      </c>
      <c r="W16" s="7">
        <v>34</v>
      </c>
      <c r="X16" s="7">
        <v>3</v>
      </c>
      <c r="Y16" s="7">
        <v>7</v>
      </c>
      <c r="Z16" s="7"/>
      <c r="AA16" s="7"/>
      <c r="AB16" s="7"/>
      <c r="AC16" s="7">
        <v>22</v>
      </c>
      <c r="AD16" s="7">
        <v>23</v>
      </c>
      <c r="AE16" s="7">
        <v>70</v>
      </c>
      <c r="AF16" s="7">
        <v>70</v>
      </c>
      <c r="AG16" s="7">
        <v>3</v>
      </c>
      <c r="AH16" s="7">
        <v>4</v>
      </c>
    </row>
    <row r="17" spans="2:34" x14ac:dyDescent="0.2">
      <c r="B17" s="4" t="s">
        <v>432</v>
      </c>
      <c r="C17" s="7">
        <v>2600</v>
      </c>
      <c r="D17" s="7">
        <v>3288</v>
      </c>
      <c r="E17" s="7">
        <v>5685</v>
      </c>
      <c r="F17" s="7">
        <v>10105</v>
      </c>
      <c r="G17" s="7">
        <v>264</v>
      </c>
      <c r="H17" s="7">
        <v>59</v>
      </c>
      <c r="I17" s="7"/>
      <c r="J17" s="7"/>
      <c r="K17" s="7">
        <v>2</v>
      </c>
      <c r="L17" s="7">
        <v>1422</v>
      </c>
      <c r="M17" s="7">
        <v>2109</v>
      </c>
      <c r="N17" s="7">
        <v>10960</v>
      </c>
      <c r="O17" s="7">
        <v>18969</v>
      </c>
      <c r="P17" s="7">
        <v>250</v>
      </c>
      <c r="Q17" s="7">
        <v>54</v>
      </c>
      <c r="S17" s="4" t="s">
        <v>432</v>
      </c>
      <c r="T17" s="7">
        <v>127</v>
      </c>
      <c r="U17" s="7">
        <v>136</v>
      </c>
      <c r="V17" s="7">
        <v>79</v>
      </c>
      <c r="W17" s="7">
        <v>77</v>
      </c>
      <c r="X17" s="7">
        <v>8</v>
      </c>
      <c r="Y17" s="7">
        <v>21</v>
      </c>
      <c r="Z17" s="7"/>
      <c r="AA17" s="7"/>
      <c r="AB17" s="7">
        <v>1</v>
      </c>
      <c r="AC17" s="7">
        <v>81</v>
      </c>
      <c r="AD17" s="7">
        <v>89</v>
      </c>
      <c r="AE17" s="7">
        <v>155</v>
      </c>
      <c r="AF17" s="7">
        <v>153</v>
      </c>
      <c r="AG17" s="7">
        <v>8</v>
      </c>
      <c r="AH17" s="7">
        <v>14</v>
      </c>
    </row>
    <row r="18" spans="2:34" x14ac:dyDescent="0.2">
      <c r="B18" s="4" t="s">
        <v>434</v>
      </c>
      <c r="C18" s="7">
        <v>1813</v>
      </c>
      <c r="D18" s="7">
        <v>2222</v>
      </c>
      <c r="E18" s="7">
        <v>1517</v>
      </c>
      <c r="F18" s="7">
        <v>2309</v>
      </c>
      <c r="G18" s="7">
        <v>60</v>
      </c>
      <c r="H18" s="7">
        <v>229</v>
      </c>
      <c r="I18" s="7">
        <v>13</v>
      </c>
      <c r="J18" s="7">
        <v>42</v>
      </c>
      <c r="K18" s="7"/>
      <c r="L18" s="7">
        <v>274</v>
      </c>
      <c r="M18" s="7">
        <v>482</v>
      </c>
      <c r="N18" s="7">
        <v>2889</v>
      </c>
      <c r="O18" s="7">
        <v>4098</v>
      </c>
      <c r="P18" s="7">
        <v>11</v>
      </c>
      <c r="Q18" s="7">
        <v>5</v>
      </c>
      <c r="S18" s="4" t="s">
        <v>434</v>
      </c>
      <c r="T18" s="7">
        <v>71</v>
      </c>
      <c r="U18" s="7">
        <v>74</v>
      </c>
      <c r="V18" s="7">
        <v>24</v>
      </c>
      <c r="W18" s="7">
        <v>22</v>
      </c>
      <c r="X18" s="7">
        <v>3</v>
      </c>
      <c r="Y18" s="7">
        <v>28</v>
      </c>
      <c r="Z18" s="7">
        <v>1</v>
      </c>
      <c r="AA18" s="7">
        <v>1</v>
      </c>
      <c r="AB18" s="7"/>
      <c r="AC18" s="7">
        <v>18</v>
      </c>
      <c r="AD18" s="7">
        <v>26</v>
      </c>
      <c r="AE18" s="7">
        <v>42</v>
      </c>
      <c r="AF18" s="7">
        <v>40</v>
      </c>
      <c r="AG18" s="7">
        <v>2</v>
      </c>
      <c r="AH18" s="7">
        <v>2</v>
      </c>
    </row>
    <row r="19" spans="2:34" x14ac:dyDescent="0.2">
      <c r="B19" s="4" t="s">
        <v>436</v>
      </c>
      <c r="C19" s="7">
        <v>683</v>
      </c>
      <c r="D19" s="7">
        <v>842</v>
      </c>
      <c r="E19" s="7">
        <v>270</v>
      </c>
      <c r="F19" s="7">
        <v>400</v>
      </c>
      <c r="G19" s="7">
        <v>32</v>
      </c>
      <c r="H19" s="7">
        <v>141</v>
      </c>
      <c r="I19" s="7"/>
      <c r="J19" s="7"/>
      <c r="K19" s="7"/>
      <c r="L19" s="7">
        <v>63</v>
      </c>
      <c r="M19" s="7">
        <v>59</v>
      </c>
      <c r="N19" s="7">
        <v>318</v>
      </c>
      <c r="O19" s="7">
        <v>392</v>
      </c>
      <c r="P19" s="7">
        <v>31</v>
      </c>
      <c r="Q19" s="7">
        <v>18</v>
      </c>
      <c r="S19" s="4" t="s">
        <v>436</v>
      </c>
      <c r="T19" s="7">
        <v>29</v>
      </c>
      <c r="U19" s="7">
        <v>29</v>
      </c>
      <c r="V19" s="7">
        <v>6</v>
      </c>
      <c r="W19" s="7">
        <v>5</v>
      </c>
      <c r="X19" s="7">
        <v>4</v>
      </c>
      <c r="Y19" s="7">
        <v>22</v>
      </c>
      <c r="Z19" s="7"/>
      <c r="AA19" s="7"/>
      <c r="AB19" s="7"/>
      <c r="AC19" s="7">
        <v>4</v>
      </c>
      <c r="AD19" s="7">
        <v>5</v>
      </c>
      <c r="AE19" s="7">
        <v>8</v>
      </c>
      <c r="AF19" s="7">
        <v>8</v>
      </c>
      <c r="AG19" s="7">
        <v>3</v>
      </c>
      <c r="AH19" s="7">
        <v>5</v>
      </c>
    </row>
    <row r="20" spans="2:34" x14ac:dyDescent="0.2">
      <c r="B20" s="4" t="s">
        <v>438</v>
      </c>
      <c r="C20" s="7">
        <v>428</v>
      </c>
      <c r="D20" s="7">
        <v>435</v>
      </c>
      <c r="E20" s="7">
        <v>727</v>
      </c>
      <c r="F20" s="7">
        <v>981</v>
      </c>
      <c r="G20" s="7">
        <v>27</v>
      </c>
      <c r="H20" s="7">
        <v>80</v>
      </c>
      <c r="I20" s="7"/>
      <c r="J20" s="7">
        <v>172</v>
      </c>
      <c r="K20" s="7"/>
      <c r="L20" s="7">
        <v>93</v>
      </c>
      <c r="M20" s="7">
        <v>146</v>
      </c>
      <c r="N20" s="7">
        <v>1358</v>
      </c>
      <c r="O20" s="7">
        <v>1760</v>
      </c>
      <c r="P20" s="7"/>
      <c r="Q20" s="7">
        <v>7</v>
      </c>
      <c r="S20" s="4" t="s">
        <v>438</v>
      </c>
      <c r="T20" s="7">
        <v>16</v>
      </c>
      <c r="U20" s="7">
        <v>18</v>
      </c>
      <c r="V20" s="7">
        <v>17</v>
      </c>
      <c r="W20" s="7">
        <v>15</v>
      </c>
      <c r="X20" s="7">
        <v>1</v>
      </c>
      <c r="Y20" s="7">
        <v>9</v>
      </c>
      <c r="Z20" s="7"/>
      <c r="AA20" s="7">
        <v>1</v>
      </c>
      <c r="AB20" s="7"/>
      <c r="AC20" s="7">
        <v>7</v>
      </c>
      <c r="AD20" s="7">
        <v>9</v>
      </c>
      <c r="AE20" s="7">
        <v>31</v>
      </c>
      <c r="AF20" s="7">
        <v>29</v>
      </c>
      <c r="AG20" s="7"/>
      <c r="AH20" s="7">
        <v>1</v>
      </c>
    </row>
    <row r="21" spans="2:34" x14ac:dyDescent="0.2">
      <c r="B21" s="4" t="s">
        <v>441</v>
      </c>
      <c r="C21" s="7">
        <v>1568</v>
      </c>
      <c r="D21" s="7">
        <v>2044</v>
      </c>
      <c r="E21" s="7">
        <v>1865</v>
      </c>
      <c r="F21" s="7">
        <v>2775</v>
      </c>
      <c r="G21" s="7">
        <v>47</v>
      </c>
      <c r="H21" s="7">
        <v>77</v>
      </c>
      <c r="I21" s="7">
        <v>10</v>
      </c>
      <c r="J21" s="7"/>
      <c r="K21" s="7"/>
      <c r="L21" s="7">
        <v>472</v>
      </c>
      <c r="M21" s="7">
        <v>1003</v>
      </c>
      <c r="N21" s="7">
        <v>3548</v>
      </c>
      <c r="O21" s="7">
        <v>5057</v>
      </c>
      <c r="P21" s="7">
        <v>37</v>
      </c>
      <c r="Q21" s="7">
        <v>5</v>
      </c>
      <c r="S21" s="4" t="s">
        <v>441</v>
      </c>
      <c r="T21" s="7">
        <v>44</v>
      </c>
      <c r="U21" s="7">
        <v>45</v>
      </c>
      <c r="V21" s="7">
        <v>26</v>
      </c>
      <c r="W21" s="7">
        <v>26</v>
      </c>
      <c r="X21" s="7">
        <v>3</v>
      </c>
      <c r="Y21" s="7">
        <v>16</v>
      </c>
      <c r="Z21" s="7">
        <v>1</v>
      </c>
      <c r="AA21" s="7"/>
      <c r="AB21" s="7"/>
      <c r="AC21" s="7">
        <v>30</v>
      </c>
      <c r="AD21" s="7">
        <v>38</v>
      </c>
      <c r="AE21" s="7">
        <v>50</v>
      </c>
      <c r="AF21" s="7">
        <v>52</v>
      </c>
      <c r="AG21" s="7">
        <v>3</v>
      </c>
      <c r="AH21" s="7">
        <v>2</v>
      </c>
    </row>
    <row r="22" spans="2:34" x14ac:dyDescent="0.2">
      <c r="B22" s="4" t="s">
        <v>443</v>
      </c>
      <c r="C22" s="7">
        <v>367</v>
      </c>
      <c r="D22" s="7">
        <v>431</v>
      </c>
      <c r="E22" s="7">
        <v>193</v>
      </c>
      <c r="F22" s="7">
        <v>302</v>
      </c>
      <c r="G22" s="7">
        <v>20</v>
      </c>
      <c r="H22" s="7">
        <v>94</v>
      </c>
      <c r="I22" s="7">
        <v>3</v>
      </c>
      <c r="J22" s="7"/>
      <c r="K22" s="7">
        <v>1</v>
      </c>
      <c r="L22" s="7">
        <v>110</v>
      </c>
      <c r="M22" s="7">
        <v>213</v>
      </c>
      <c r="N22" s="7">
        <v>541</v>
      </c>
      <c r="O22" s="7">
        <v>819</v>
      </c>
      <c r="P22" s="7">
        <v>6</v>
      </c>
      <c r="Q22" s="7">
        <v>49</v>
      </c>
      <c r="S22" s="4" t="s">
        <v>443</v>
      </c>
      <c r="T22" s="7">
        <v>15</v>
      </c>
      <c r="U22" s="7">
        <v>16</v>
      </c>
      <c r="V22" s="7">
        <v>3</v>
      </c>
      <c r="W22" s="7">
        <v>4</v>
      </c>
      <c r="X22" s="7">
        <v>3</v>
      </c>
      <c r="Y22" s="7">
        <v>10</v>
      </c>
      <c r="Z22" s="7">
        <v>1</v>
      </c>
      <c r="AA22" s="7"/>
      <c r="AB22" s="7">
        <v>1</v>
      </c>
      <c r="AC22" s="7">
        <v>10</v>
      </c>
      <c r="AD22" s="7">
        <v>13</v>
      </c>
      <c r="AE22" s="7">
        <v>8</v>
      </c>
      <c r="AF22" s="7">
        <v>8</v>
      </c>
      <c r="AG22" s="7">
        <v>1</v>
      </c>
      <c r="AH22" s="7">
        <v>3</v>
      </c>
    </row>
    <row r="23" spans="2:34" x14ac:dyDescent="0.2">
      <c r="B23" s="4" t="s">
        <v>451</v>
      </c>
      <c r="C23" s="7">
        <v>343</v>
      </c>
      <c r="D23" s="7">
        <v>511</v>
      </c>
      <c r="E23" s="7">
        <v>1994</v>
      </c>
      <c r="F23" s="7">
        <v>3094</v>
      </c>
      <c r="G23" s="7">
        <v>33</v>
      </c>
      <c r="H23" s="7">
        <v>96</v>
      </c>
      <c r="I23" s="7"/>
      <c r="J23" s="7"/>
      <c r="K23" s="7"/>
      <c r="L23" s="7">
        <v>150</v>
      </c>
      <c r="M23" s="7">
        <v>254</v>
      </c>
      <c r="N23" s="7">
        <v>3736</v>
      </c>
      <c r="O23" s="7">
        <v>5750</v>
      </c>
      <c r="P23" s="7"/>
      <c r="Q23" s="7">
        <v>13</v>
      </c>
      <c r="S23" s="4" t="s">
        <v>451</v>
      </c>
      <c r="T23" s="7">
        <v>10</v>
      </c>
      <c r="U23" s="7">
        <v>11</v>
      </c>
      <c r="V23" s="7">
        <v>29</v>
      </c>
      <c r="W23" s="7">
        <v>28</v>
      </c>
      <c r="X23" s="7">
        <v>2</v>
      </c>
      <c r="Y23" s="7">
        <v>8</v>
      </c>
      <c r="Z23" s="7"/>
      <c r="AA23" s="7"/>
      <c r="AB23" s="7"/>
      <c r="AC23" s="7">
        <v>5</v>
      </c>
      <c r="AD23" s="7">
        <v>6</v>
      </c>
      <c r="AE23" s="7">
        <v>54</v>
      </c>
      <c r="AF23" s="7">
        <v>54</v>
      </c>
      <c r="AG23" s="7"/>
      <c r="AH23" s="7">
        <v>4</v>
      </c>
    </row>
    <row r="24" spans="2:34" x14ac:dyDescent="0.2">
      <c r="B24" s="4" t="s">
        <v>453</v>
      </c>
      <c r="C24" s="7">
        <v>2243</v>
      </c>
      <c r="D24" s="7">
        <v>2892</v>
      </c>
      <c r="E24" s="7">
        <v>1673</v>
      </c>
      <c r="F24" s="7">
        <v>2556</v>
      </c>
      <c r="G24" s="7">
        <v>442</v>
      </c>
      <c r="H24" s="7">
        <v>167</v>
      </c>
      <c r="I24" s="7">
        <v>7</v>
      </c>
      <c r="J24" s="7"/>
      <c r="K24" s="7"/>
      <c r="L24" s="7">
        <v>792</v>
      </c>
      <c r="M24" s="7">
        <v>1018</v>
      </c>
      <c r="N24" s="7">
        <v>2633</v>
      </c>
      <c r="O24" s="7">
        <v>3963</v>
      </c>
      <c r="P24" s="7">
        <v>297</v>
      </c>
      <c r="Q24" s="7">
        <v>26</v>
      </c>
      <c r="S24" s="4" t="s">
        <v>453</v>
      </c>
      <c r="T24" s="7">
        <v>90</v>
      </c>
      <c r="U24" s="7">
        <v>89</v>
      </c>
      <c r="V24" s="7">
        <v>45</v>
      </c>
      <c r="W24" s="7">
        <v>41</v>
      </c>
      <c r="X24" s="7">
        <v>16</v>
      </c>
      <c r="Y24" s="7">
        <v>34</v>
      </c>
      <c r="Z24" s="7">
        <v>2</v>
      </c>
      <c r="AA24" s="7"/>
      <c r="AB24" s="7"/>
      <c r="AC24" s="7">
        <v>40</v>
      </c>
      <c r="AD24" s="7">
        <v>46</v>
      </c>
      <c r="AE24" s="7">
        <v>58</v>
      </c>
      <c r="AF24" s="7">
        <v>54</v>
      </c>
      <c r="AG24" s="7">
        <v>10</v>
      </c>
      <c r="AH24" s="7">
        <v>5</v>
      </c>
    </row>
    <row r="25" spans="2:34" x14ac:dyDescent="0.2">
      <c r="B25" s="4" t="s">
        <v>455</v>
      </c>
      <c r="C25" s="7">
        <v>447</v>
      </c>
      <c r="D25" s="7">
        <v>592</v>
      </c>
      <c r="E25" s="7">
        <v>448</v>
      </c>
      <c r="F25" s="7">
        <v>520</v>
      </c>
      <c r="G25" s="7">
        <v>45</v>
      </c>
      <c r="H25" s="7">
        <v>15</v>
      </c>
      <c r="I25" s="7"/>
      <c r="J25" s="7"/>
      <c r="K25" s="7"/>
      <c r="L25" s="7">
        <v>265</v>
      </c>
      <c r="M25" s="7">
        <v>382</v>
      </c>
      <c r="N25" s="7">
        <v>810</v>
      </c>
      <c r="O25" s="7">
        <v>892</v>
      </c>
      <c r="P25" s="7">
        <v>4</v>
      </c>
      <c r="Q25" s="7">
        <v>6</v>
      </c>
      <c r="S25" s="4" t="s">
        <v>455</v>
      </c>
      <c r="T25" s="7">
        <v>17</v>
      </c>
      <c r="U25" s="7">
        <v>19</v>
      </c>
      <c r="V25" s="7">
        <v>10</v>
      </c>
      <c r="W25" s="7">
        <v>10</v>
      </c>
      <c r="X25" s="7">
        <v>2</v>
      </c>
      <c r="Y25" s="7">
        <v>4</v>
      </c>
      <c r="Z25" s="7"/>
      <c r="AA25" s="7"/>
      <c r="AB25" s="7"/>
      <c r="AC25" s="7">
        <v>8</v>
      </c>
      <c r="AD25" s="7">
        <v>9</v>
      </c>
      <c r="AE25" s="7">
        <v>19</v>
      </c>
      <c r="AF25" s="7">
        <v>17</v>
      </c>
      <c r="AG25" s="7">
        <v>1</v>
      </c>
      <c r="AH25" s="7">
        <v>2</v>
      </c>
    </row>
    <row r="26" spans="2:34" x14ac:dyDescent="0.2">
      <c r="B26" s="4" t="s">
        <v>457</v>
      </c>
      <c r="C26" s="7">
        <v>3684</v>
      </c>
      <c r="D26" s="7">
        <v>5017</v>
      </c>
      <c r="E26" s="7">
        <v>3263</v>
      </c>
      <c r="F26" s="7">
        <v>5505</v>
      </c>
      <c r="G26" s="7">
        <v>348</v>
      </c>
      <c r="H26" s="7">
        <v>137</v>
      </c>
      <c r="I26" s="7"/>
      <c r="J26" s="7"/>
      <c r="K26" s="7">
        <v>75</v>
      </c>
      <c r="L26" s="7">
        <v>725</v>
      </c>
      <c r="M26" s="7">
        <v>1205</v>
      </c>
      <c r="N26" s="7">
        <v>5383</v>
      </c>
      <c r="O26" s="7">
        <v>8829</v>
      </c>
      <c r="P26" s="7">
        <v>299</v>
      </c>
      <c r="Q26" s="7">
        <v>11</v>
      </c>
      <c r="S26" s="4" t="s">
        <v>457</v>
      </c>
      <c r="T26" s="7">
        <v>114</v>
      </c>
      <c r="U26" s="7">
        <v>125</v>
      </c>
      <c r="V26" s="7">
        <v>44</v>
      </c>
      <c r="W26" s="7">
        <v>42</v>
      </c>
      <c r="X26" s="7">
        <v>17</v>
      </c>
      <c r="Y26" s="7">
        <v>23</v>
      </c>
      <c r="Z26" s="7"/>
      <c r="AA26" s="7"/>
      <c r="AB26" s="7">
        <v>2</v>
      </c>
      <c r="AC26" s="7">
        <v>43</v>
      </c>
      <c r="AD26" s="7">
        <v>57</v>
      </c>
      <c r="AE26" s="7">
        <v>69</v>
      </c>
      <c r="AF26" s="7">
        <v>69</v>
      </c>
      <c r="AG26" s="7">
        <v>10</v>
      </c>
      <c r="AH26" s="7">
        <v>6</v>
      </c>
    </row>
    <row r="27" spans="2:34" x14ac:dyDescent="0.2">
      <c r="B27" s="4" t="s">
        <v>459</v>
      </c>
      <c r="C27" s="7">
        <v>2592</v>
      </c>
      <c r="D27" s="7">
        <v>2850</v>
      </c>
      <c r="E27" s="7">
        <v>5574</v>
      </c>
      <c r="F27" s="7">
        <v>9459</v>
      </c>
      <c r="G27" s="7">
        <v>53</v>
      </c>
      <c r="H27" s="7">
        <v>90</v>
      </c>
      <c r="I27" s="7"/>
      <c r="J27" s="7"/>
      <c r="K27" s="7">
        <v>1</v>
      </c>
      <c r="L27" s="7">
        <v>956</v>
      </c>
      <c r="M27" s="7">
        <v>1557</v>
      </c>
      <c r="N27" s="7">
        <v>11522</v>
      </c>
      <c r="O27" s="7">
        <v>18900</v>
      </c>
      <c r="P27" s="7">
        <v>31</v>
      </c>
      <c r="Q27" s="7">
        <v>32</v>
      </c>
      <c r="S27" s="4" t="s">
        <v>459</v>
      </c>
      <c r="T27" s="7">
        <v>90</v>
      </c>
      <c r="U27" s="7">
        <v>97</v>
      </c>
      <c r="V27" s="7">
        <v>48</v>
      </c>
      <c r="W27" s="7">
        <v>47</v>
      </c>
      <c r="X27" s="7">
        <v>4</v>
      </c>
      <c r="Y27" s="7">
        <v>12</v>
      </c>
      <c r="Z27" s="7"/>
      <c r="AA27" s="7"/>
      <c r="AB27" s="7">
        <v>1</v>
      </c>
      <c r="AC27" s="7">
        <v>46</v>
      </c>
      <c r="AD27" s="7">
        <v>60</v>
      </c>
      <c r="AE27" s="7">
        <v>103</v>
      </c>
      <c r="AF27" s="7">
        <v>103</v>
      </c>
      <c r="AG27" s="7">
        <v>1</v>
      </c>
      <c r="AH27" s="7">
        <v>6</v>
      </c>
    </row>
    <row r="28" spans="2:34" x14ac:dyDescent="0.2">
      <c r="B28" s="4" t="s">
        <v>461</v>
      </c>
      <c r="C28" s="7">
        <v>1192</v>
      </c>
      <c r="D28" s="7">
        <v>1374</v>
      </c>
      <c r="E28" s="7">
        <v>1406</v>
      </c>
      <c r="F28" s="7">
        <v>2195</v>
      </c>
      <c r="G28" s="7">
        <v>20</v>
      </c>
      <c r="H28" s="7">
        <v>26</v>
      </c>
      <c r="I28" s="7"/>
      <c r="J28" s="7">
        <v>136</v>
      </c>
      <c r="K28" s="7"/>
      <c r="L28" s="7">
        <v>294</v>
      </c>
      <c r="M28" s="7">
        <v>649</v>
      </c>
      <c r="N28" s="7">
        <v>2349</v>
      </c>
      <c r="O28" s="7">
        <v>3906</v>
      </c>
      <c r="P28" s="7">
        <v>20</v>
      </c>
      <c r="Q28" s="7">
        <v>7</v>
      </c>
      <c r="S28" s="4" t="s">
        <v>461</v>
      </c>
      <c r="T28" s="7">
        <v>45</v>
      </c>
      <c r="U28" s="7">
        <v>52</v>
      </c>
      <c r="V28" s="7">
        <v>19</v>
      </c>
      <c r="W28" s="7">
        <v>19</v>
      </c>
      <c r="X28" s="7">
        <v>3</v>
      </c>
      <c r="Y28" s="7">
        <v>6</v>
      </c>
      <c r="Z28" s="7"/>
      <c r="AA28" s="7">
        <v>1</v>
      </c>
      <c r="AB28" s="7"/>
      <c r="AC28" s="7">
        <v>23</v>
      </c>
      <c r="AD28" s="7">
        <v>27</v>
      </c>
      <c r="AE28" s="7">
        <v>34</v>
      </c>
      <c r="AF28" s="7">
        <v>34</v>
      </c>
      <c r="AG28" s="7">
        <v>3</v>
      </c>
      <c r="AH28" s="7">
        <v>2</v>
      </c>
    </row>
    <row r="29" spans="2:34" x14ac:dyDescent="0.2">
      <c r="B29" s="4" t="s">
        <v>463</v>
      </c>
      <c r="C29" s="7">
        <v>367</v>
      </c>
      <c r="D29" s="7">
        <v>483</v>
      </c>
      <c r="E29" s="7">
        <v>308</v>
      </c>
      <c r="F29" s="7">
        <v>545</v>
      </c>
      <c r="G29" s="7">
        <v>5</v>
      </c>
      <c r="H29" s="7">
        <v>19</v>
      </c>
      <c r="I29" s="7"/>
      <c r="J29" s="7"/>
      <c r="K29" s="7"/>
      <c r="L29" s="7">
        <v>105</v>
      </c>
      <c r="M29" s="7">
        <v>200</v>
      </c>
      <c r="N29" s="7">
        <v>685</v>
      </c>
      <c r="O29" s="7">
        <v>1200</v>
      </c>
      <c r="P29" s="7"/>
      <c r="Q29" s="7">
        <v>14</v>
      </c>
      <c r="S29" s="4" t="s">
        <v>463</v>
      </c>
      <c r="T29" s="7">
        <v>16</v>
      </c>
      <c r="U29" s="7">
        <v>19</v>
      </c>
      <c r="V29" s="7">
        <v>7</v>
      </c>
      <c r="W29" s="7">
        <v>6</v>
      </c>
      <c r="X29" s="7">
        <v>1</v>
      </c>
      <c r="Y29" s="7">
        <v>7</v>
      </c>
      <c r="Z29" s="7"/>
      <c r="AA29" s="7"/>
      <c r="AB29" s="7"/>
      <c r="AC29" s="7">
        <v>4</v>
      </c>
      <c r="AD29" s="7">
        <v>8</v>
      </c>
      <c r="AE29" s="7">
        <v>12</v>
      </c>
      <c r="AF29" s="7">
        <v>12</v>
      </c>
      <c r="AG29" s="7"/>
      <c r="AH29" s="7">
        <v>5</v>
      </c>
    </row>
    <row r="30" spans="2:34" x14ac:dyDescent="0.2">
      <c r="B30" s="4" t="s">
        <v>465</v>
      </c>
      <c r="C30" s="7">
        <v>35</v>
      </c>
      <c r="D30" s="7">
        <v>86</v>
      </c>
      <c r="E30" s="7">
        <v>59</v>
      </c>
      <c r="F30" s="7">
        <v>80</v>
      </c>
      <c r="G30" s="7">
        <v>500</v>
      </c>
      <c r="H30" s="7">
        <v>7</v>
      </c>
      <c r="I30" s="7"/>
      <c r="J30" s="7"/>
      <c r="K30" s="7"/>
      <c r="L30" s="7">
        <v>45</v>
      </c>
      <c r="M30" s="7">
        <v>59</v>
      </c>
      <c r="N30" s="7">
        <v>117</v>
      </c>
      <c r="O30" s="7">
        <v>147</v>
      </c>
      <c r="P30" s="7">
        <v>443</v>
      </c>
      <c r="Q30" s="7">
        <v>7</v>
      </c>
      <c r="S30" s="4" t="s">
        <v>465</v>
      </c>
      <c r="T30" s="7">
        <v>2</v>
      </c>
      <c r="U30" s="7">
        <v>3</v>
      </c>
      <c r="V30" s="7">
        <v>1</v>
      </c>
      <c r="W30" s="7">
        <v>1</v>
      </c>
      <c r="X30" s="7">
        <v>4</v>
      </c>
      <c r="Y30" s="7">
        <v>2</v>
      </c>
      <c r="Z30" s="7"/>
      <c r="AA30" s="7"/>
      <c r="AB30" s="7"/>
      <c r="AC30" s="7">
        <v>3</v>
      </c>
      <c r="AD30" s="7">
        <v>3</v>
      </c>
      <c r="AE30" s="7">
        <v>2</v>
      </c>
      <c r="AF30" s="7">
        <v>2</v>
      </c>
      <c r="AG30" s="7">
        <v>3</v>
      </c>
      <c r="AH30" s="7">
        <v>2</v>
      </c>
    </row>
    <row r="31" spans="2:34" x14ac:dyDescent="0.2">
      <c r="B31" s="4" t="s">
        <v>467</v>
      </c>
      <c r="C31" s="7">
        <v>410</v>
      </c>
      <c r="D31" s="7">
        <v>458</v>
      </c>
      <c r="E31" s="7">
        <v>606</v>
      </c>
      <c r="F31" s="7">
        <v>964</v>
      </c>
      <c r="G31" s="7">
        <v>265</v>
      </c>
      <c r="H31" s="7">
        <v>10</v>
      </c>
      <c r="I31" s="7"/>
      <c r="J31" s="7"/>
      <c r="K31" s="7"/>
      <c r="L31" s="7">
        <v>74</v>
      </c>
      <c r="M31" s="7">
        <v>182</v>
      </c>
      <c r="N31" s="7">
        <v>782</v>
      </c>
      <c r="O31" s="7">
        <v>1266</v>
      </c>
      <c r="P31" s="7"/>
      <c r="Q31" s="7">
        <v>8</v>
      </c>
      <c r="S31" s="4" t="s">
        <v>467</v>
      </c>
      <c r="T31" s="7">
        <v>13</v>
      </c>
      <c r="U31" s="7">
        <v>13</v>
      </c>
      <c r="V31" s="7">
        <v>3</v>
      </c>
      <c r="W31" s="7">
        <v>3</v>
      </c>
      <c r="X31" s="7">
        <v>1</v>
      </c>
      <c r="Y31" s="7">
        <v>4</v>
      </c>
      <c r="Z31" s="7"/>
      <c r="AA31" s="7"/>
      <c r="AB31" s="7"/>
      <c r="AC31" s="7">
        <v>5</v>
      </c>
      <c r="AD31" s="7">
        <v>6</v>
      </c>
      <c r="AE31" s="7">
        <v>5</v>
      </c>
      <c r="AF31" s="7">
        <v>5</v>
      </c>
      <c r="AG31" s="7"/>
      <c r="AH31" s="7">
        <v>3</v>
      </c>
    </row>
    <row r="32" spans="2:34" x14ac:dyDescent="0.2">
      <c r="B32" s="4" t="s">
        <v>469</v>
      </c>
      <c r="C32" s="7">
        <v>958</v>
      </c>
      <c r="D32" s="7">
        <v>909</v>
      </c>
      <c r="E32" s="7">
        <v>922</v>
      </c>
      <c r="F32" s="7">
        <v>1480</v>
      </c>
      <c r="G32" s="7"/>
      <c r="H32" s="7">
        <v>36</v>
      </c>
      <c r="I32" s="7">
        <v>13</v>
      </c>
      <c r="J32" s="7">
        <v>37</v>
      </c>
      <c r="K32" s="7"/>
      <c r="L32" s="7">
        <v>53</v>
      </c>
      <c r="M32" s="7">
        <v>192</v>
      </c>
      <c r="N32" s="7">
        <v>1728</v>
      </c>
      <c r="O32" s="7">
        <v>2745</v>
      </c>
      <c r="P32" s="7"/>
      <c r="Q32" s="7">
        <v>31</v>
      </c>
      <c r="S32" s="4" t="s">
        <v>469</v>
      </c>
      <c r="T32" s="7">
        <v>22</v>
      </c>
      <c r="U32" s="7">
        <v>22</v>
      </c>
      <c r="V32" s="7">
        <v>11</v>
      </c>
      <c r="W32" s="7">
        <v>10</v>
      </c>
      <c r="X32" s="7"/>
      <c r="Y32" s="7">
        <v>4</v>
      </c>
      <c r="Z32" s="7">
        <v>1</v>
      </c>
      <c r="AA32" s="7">
        <v>1</v>
      </c>
      <c r="AB32" s="7"/>
      <c r="AC32" s="7">
        <v>6</v>
      </c>
      <c r="AD32" s="7">
        <v>9</v>
      </c>
      <c r="AE32" s="7">
        <v>18</v>
      </c>
      <c r="AF32" s="7">
        <v>18</v>
      </c>
      <c r="AG32" s="7"/>
      <c r="AH32" s="7">
        <v>1</v>
      </c>
    </row>
    <row r="33" spans="2:34" x14ac:dyDescent="0.2">
      <c r="B33" s="4" t="s">
        <v>471</v>
      </c>
      <c r="C33" s="7">
        <v>959</v>
      </c>
      <c r="D33" s="7">
        <v>936</v>
      </c>
      <c r="E33" s="7">
        <v>1010</v>
      </c>
      <c r="F33" s="7">
        <v>1758</v>
      </c>
      <c r="G33" s="7"/>
      <c r="H33" s="7">
        <v>46</v>
      </c>
      <c r="I33" s="7"/>
      <c r="J33" s="7"/>
      <c r="K33" s="7"/>
      <c r="L33" s="7">
        <v>83</v>
      </c>
      <c r="M33" s="7">
        <v>139</v>
      </c>
      <c r="N33" s="7">
        <v>1812</v>
      </c>
      <c r="O33" s="7">
        <v>2899</v>
      </c>
      <c r="P33" s="7"/>
      <c r="Q33" s="7"/>
      <c r="S33" s="4" t="s">
        <v>471</v>
      </c>
      <c r="T33" s="7">
        <v>28</v>
      </c>
      <c r="U33" s="7">
        <v>30</v>
      </c>
      <c r="V33" s="7">
        <v>9</v>
      </c>
      <c r="W33" s="7">
        <v>9</v>
      </c>
      <c r="X33" s="7"/>
      <c r="Y33" s="7">
        <v>4</v>
      </c>
      <c r="Z33" s="7"/>
      <c r="AA33" s="7"/>
      <c r="AB33" s="7"/>
      <c r="AC33" s="7">
        <v>5</v>
      </c>
      <c r="AD33" s="7">
        <v>6</v>
      </c>
      <c r="AE33" s="7">
        <v>16</v>
      </c>
      <c r="AF33" s="7">
        <v>16</v>
      </c>
      <c r="AG33" s="7"/>
      <c r="AH33" s="7"/>
    </row>
    <row r="34" spans="2:34" x14ac:dyDescent="0.2">
      <c r="B34" s="4" t="s">
        <v>473</v>
      </c>
      <c r="C34" s="7">
        <v>1716</v>
      </c>
      <c r="D34" s="7">
        <v>1859</v>
      </c>
      <c r="E34" s="7">
        <v>804</v>
      </c>
      <c r="F34" s="7">
        <v>1380</v>
      </c>
      <c r="G34" s="7">
        <v>4</v>
      </c>
      <c r="H34" s="7">
        <v>16</v>
      </c>
      <c r="I34" s="7">
        <v>2</v>
      </c>
      <c r="J34" s="7"/>
      <c r="K34" s="7">
        <v>1</v>
      </c>
      <c r="L34" s="7">
        <v>80</v>
      </c>
      <c r="M34" s="7">
        <v>258</v>
      </c>
      <c r="N34" s="7">
        <v>1206</v>
      </c>
      <c r="O34" s="7">
        <v>1879</v>
      </c>
      <c r="P34" s="7"/>
      <c r="Q34" s="7"/>
      <c r="S34" s="4" t="s">
        <v>473</v>
      </c>
      <c r="T34" s="7">
        <v>44</v>
      </c>
      <c r="U34" s="7">
        <v>49</v>
      </c>
      <c r="V34" s="7">
        <v>7</v>
      </c>
      <c r="W34" s="7">
        <v>7</v>
      </c>
      <c r="X34" s="7">
        <v>1</v>
      </c>
      <c r="Y34" s="7">
        <v>6</v>
      </c>
      <c r="Z34" s="7">
        <v>1</v>
      </c>
      <c r="AA34" s="7"/>
      <c r="AB34" s="7">
        <v>1</v>
      </c>
      <c r="AC34" s="7">
        <v>7</v>
      </c>
      <c r="AD34" s="7">
        <v>15</v>
      </c>
      <c r="AE34" s="7">
        <v>10</v>
      </c>
      <c r="AF34" s="7">
        <v>10</v>
      </c>
      <c r="AG34" s="7"/>
      <c r="AH34" s="7"/>
    </row>
    <row r="35" spans="2:34" x14ac:dyDescent="0.2">
      <c r="B35" s="4" t="s">
        <v>475</v>
      </c>
      <c r="C35" s="7">
        <v>284</v>
      </c>
      <c r="D35" s="7">
        <v>350</v>
      </c>
      <c r="E35" s="7">
        <v>2038</v>
      </c>
      <c r="F35" s="7">
        <v>2681</v>
      </c>
      <c r="G35" s="7">
        <v>62</v>
      </c>
      <c r="H35" s="7">
        <v>3</v>
      </c>
      <c r="I35" s="7"/>
      <c r="J35" s="7"/>
      <c r="K35" s="7">
        <v>3</v>
      </c>
      <c r="L35" s="7">
        <v>133</v>
      </c>
      <c r="M35" s="7">
        <v>257</v>
      </c>
      <c r="N35" s="7">
        <v>3662</v>
      </c>
      <c r="O35" s="7">
        <v>4607</v>
      </c>
      <c r="P35" s="7">
        <v>62</v>
      </c>
      <c r="Q35" s="7">
        <v>6</v>
      </c>
      <c r="S35" s="4" t="s">
        <v>475</v>
      </c>
      <c r="T35" s="7">
        <v>10</v>
      </c>
      <c r="U35" s="7">
        <v>11</v>
      </c>
      <c r="V35" s="7">
        <v>22</v>
      </c>
      <c r="W35" s="7">
        <v>22</v>
      </c>
      <c r="X35" s="7">
        <v>1</v>
      </c>
      <c r="Y35" s="7">
        <v>1</v>
      </c>
      <c r="Z35" s="7"/>
      <c r="AA35" s="7"/>
      <c r="AB35" s="7">
        <v>1</v>
      </c>
      <c r="AC35" s="7">
        <v>7</v>
      </c>
      <c r="AD35" s="7">
        <v>8</v>
      </c>
      <c r="AE35" s="7">
        <v>41</v>
      </c>
      <c r="AF35" s="7">
        <v>41</v>
      </c>
      <c r="AG35" s="7">
        <v>1</v>
      </c>
      <c r="AH35" s="7">
        <v>2</v>
      </c>
    </row>
    <row r="36" spans="2:34" x14ac:dyDescent="0.2">
      <c r="B36" s="4" t="s">
        <v>479</v>
      </c>
      <c r="C36" s="7">
        <v>405</v>
      </c>
      <c r="D36" s="7">
        <v>418</v>
      </c>
      <c r="E36" s="7">
        <v>582</v>
      </c>
      <c r="F36" s="7">
        <v>636</v>
      </c>
      <c r="G36" s="7">
        <v>68</v>
      </c>
      <c r="H36" s="7"/>
      <c r="I36" s="7"/>
      <c r="J36" s="7"/>
      <c r="K36" s="7"/>
      <c r="L36" s="7">
        <v>121</v>
      </c>
      <c r="M36" s="7">
        <v>144</v>
      </c>
      <c r="N36" s="7">
        <v>1113</v>
      </c>
      <c r="O36" s="7">
        <v>1190</v>
      </c>
      <c r="P36" s="7">
        <v>39</v>
      </c>
      <c r="Q36" s="7"/>
      <c r="S36" s="4" t="s">
        <v>479</v>
      </c>
      <c r="T36" s="7">
        <v>18</v>
      </c>
      <c r="U36" s="7">
        <v>19</v>
      </c>
      <c r="V36" s="7">
        <v>7</v>
      </c>
      <c r="W36" s="7">
        <v>7</v>
      </c>
      <c r="X36" s="7">
        <v>3</v>
      </c>
      <c r="Y36" s="7"/>
      <c r="Z36" s="7"/>
      <c r="AA36" s="7"/>
      <c r="AB36" s="7"/>
      <c r="AC36" s="7">
        <v>6</v>
      </c>
      <c r="AD36" s="7">
        <v>7</v>
      </c>
      <c r="AE36" s="7">
        <v>14</v>
      </c>
      <c r="AF36" s="7">
        <v>14</v>
      </c>
      <c r="AG36" s="7">
        <v>2</v>
      </c>
      <c r="AH36" s="7"/>
    </row>
    <row r="37" spans="2:34" x14ac:dyDescent="0.2">
      <c r="B37" s="4" t="s">
        <v>481</v>
      </c>
      <c r="C37" s="7">
        <v>2396</v>
      </c>
      <c r="D37" s="7">
        <v>2466</v>
      </c>
      <c r="E37" s="7">
        <v>1949</v>
      </c>
      <c r="F37" s="7">
        <v>3229</v>
      </c>
      <c r="G37" s="7">
        <v>83</v>
      </c>
      <c r="H37" s="7">
        <v>37</v>
      </c>
      <c r="I37" s="7"/>
      <c r="J37" s="7">
        <v>189</v>
      </c>
      <c r="K37" s="7"/>
      <c r="L37" s="7">
        <v>486</v>
      </c>
      <c r="M37" s="7">
        <v>766</v>
      </c>
      <c r="N37" s="7">
        <v>2955</v>
      </c>
      <c r="O37" s="7">
        <v>4612</v>
      </c>
      <c r="P37" s="7">
        <v>43</v>
      </c>
      <c r="Q37" s="7">
        <v>13</v>
      </c>
      <c r="S37" s="4" t="s">
        <v>481</v>
      </c>
      <c r="T37" s="7">
        <v>72</v>
      </c>
      <c r="U37" s="7">
        <v>74</v>
      </c>
      <c r="V37" s="7">
        <v>35</v>
      </c>
      <c r="W37" s="7">
        <v>35</v>
      </c>
      <c r="X37" s="7">
        <v>10</v>
      </c>
      <c r="Y37" s="7">
        <v>15</v>
      </c>
      <c r="Z37" s="7"/>
      <c r="AA37" s="7">
        <v>1</v>
      </c>
      <c r="AB37" s="7"/>
      <c r="AC37" s="7">
        <v>26</v>
      </c>
      <c r="AD37" s="7">
        <v>32</v>
      </c>
      <c r="AE37" s="7">
        <v>59</v>
      </c>
      <c r="AF37" s="7">
        <v>59</v>
      </c>
      <c r="AG37" s="7">
        <v>6</v>
      </c>
      <c r="AH37" s="7">
        <v>5</v>
      </c>
    </row>
    <row r="38" spans="2:34" x14ac:dyDescent="0.2">
      <c r="B38" s="4" t="s">
        <v>417</v>
      </c>
      <c r="C38" s="7">
        <v>2892</v>
      </c>
      <c r="D38" s="7">
        <v>3455</v>
      </c>
      <c r="E38" s="7">
        <v>3321</v>
      </c>
      <c r="F38" s="7">
        <v>4726</v>
      </c>
      <c r="G38" s="7">
        <v>295</v>
      </c>
      <c r="H38" s="7">
        <v>68</v>
      </c>
      <c r="I38" s="7"/>
      <c r="J38" s="7"/>
      <c r="K38" s="7">
        <v>5</v>
      </c>
      <c r="L38" s="7">
        <v>667</v>
      </c>
      <c r="M38" s="7">
        <v>1308</v>
      </c>
      <c r="N38" s="7">
        <v>5883</v>
      </c>
      <c r="O38" s="7">
        <v>8293</v>
      </c>
      <c r="P38" s="7">
        <v>161</v>
      </c>
      <c r="Q38" s="7">
        <v>51</v>
      </c>
      <c r="S38" s="4" t="s">
        <v>417</v>
      </c>
      <c r="T38" s="7">
        <v>112</v>
      </c>
      <c r="U38" s="7">
        <v>130</v>
      </c>
      <c r="V38" s="7">
        <v>55</v>
      </c>
      <c r="W38" s="7">
        <v>54</v>
      </c>
      <c r="X38" s="7">
        <v>13</v>
      </c>
      <c r="Y38" s="7">
        <v>21</v>
      </c>
      <c r="Z38" s="7"/>
      <c r="AA38" s="7"/>
      <c r="AB38" s="7">
        <v>1</v>
      </c>
      <c r="AC38" s="7">
        <v>38</v>
      </c>
      <c r="AD38" s="7">
        <v>62</v>
      </c>
      <c r="AE38" s="7">
        <v>91</v>
      </c>
      <c r="AF38" s="7">
        <v>89</v>
      </c>
      <c r="AG38" s="7">
        <v>8</v>
      </c>
      <c r="AH38" s="7">
        <v>12</v>
      </c>
    </row>
    <row r="39" spans="2:34" x14ac:dyDescent="0.2">
      <c r="B39" s="4" t="s">
        <v>402</v>
      </c>
      <c r="C39" s="7">
        <v>1677</v>
      </c>
      <c r="D39" s="7">
        <v>1776</v>
      </c>
      <c r="E39" s="7">
        <v>1988</v>
      </c>
      <c r="F39" s="7">
        <v>2853</v>
      </c>
      <c r="G39" s="7">
        <v>311</v>
      </c>
      <c r="H39" s="7">
        <v>119</v>
      </c>
      <c r="I39" s="7">
        <v>31</v>
      </c>
      <c r="J39" s="7"/>
      <c r="K39" s="7">
        <v>4</v>
      </c>
      <c r="L39" s="7">
        <v>238</v>
      </c>
      <c r="M39" s="7">
        <v>557</v>
      </c>
      <c r="N39" s="7">
        <v>3866</v>
      </c>
      <c r="O39" s="7">
        <v>4981</v>
      </c>
      <c r="P39" s="7">
        <v>168</v>
      </c>
      <c r="Q39" s="7">
        <v>23</v>
      </c>
      <c r="S39" s="4" t="s">
        <v>402</v>
      </c>
      <c r="T39" s="7">
        <v>65</v>
      </c>
      <c r="U39" s="7">
        <v>69</v>
      </c>
      <c r="V39" s="7">
        <v>48</v>
      </c>
      <c r="W39" s="7">
        <v>47</v>
      </c>
      <c r="X39" s="7">
        <v>17</v>
      </c>
      <c r="Y39" s="7">
        <v>28</v>
      </c>
      <c r="Z39" s="7">
        <v>2</v>
      </c>
      <c r="AA39" s="7"/>
      <c r="AB39" s="7">
        <v>1</v>
      </c>
      <c r="AC39" s="7">
        <v>21</v>
      </c>
      <c r="AD39" s="7">
        <v>33</v>
      </c>
      <c r="AE39" s="7">
        <v>86</v>
      </c>
      <c r="AF39" s="7">
        <v>84</v>
      </c>
      <c r="AG39" s="7">
        <v>9</v>
      </c>
      <c r="AH39" s="7">
        <v>7</v>
      </c>
    </row>
    <row r="40" spans="2:34" x14ac:dyDescent="0.2">
      <c r="B40" s="4" t="s">
        <v>410</v>
      </c>
      <c r="C40" s="7">
        <v>429</v>
      </c>
      <c r="D40" s="7">
        <v>433</v>
      </c>
      <c r="E40" s="7">
        <v>2935</v>
      </c>
      <c r="F40" s="7">
        <v>3781</v>
      </c>
      <c r="G40" s="7">
        <v>55</v>
      </c>
      <c r="H40" s="7">
        <v>42</v>
      </c>
      <c r="I40" s="7"/>
      <c r="J40" s="7">
        <v>82</v>
      </c>
      <c r="K40" s="7">
        <v>3</v>
      </c>
      <c r="L40" s="7">
        <v>63</v>
      </c>
      <c r="M40" s="7">
        <v>117</v>
      </c>
      <c r="N40" s="7">
        <v>5521</v>
      </c>
      <c r="O40" s="7">
        <v>7008</v>
      </c>
      <c r="P40" s="7">
        <v>39</v>
      </c>
      <c r="Q40" s="7">
        <v>34</v>
      </c>
      <c r="S40" s="4" t="s">
        <v>410</v>
      </c>
      <c r="T40" s="7">
        <v>19</v>
      </c>
      <c r="U40" s="7">
        <v>20</v>
      </c>
      <c r="V40" s="7">
        <v>41</v>
      </c>
      <c r="W40" s="7">
        <v>40</v>
      </c>
      <c r="X40" s="7">
        <v>5</v>
      </c>
      <c r="Y40" s="7">
        <v>9</v>
      </c>
      <c r="Z40" s="7"/>
      <c r="AA40" s="7">
        <v>1</v>
      </c>
      <c r="AB40" s="7">
        <v>1</v>
      </c>
      <c r="AC40" s="7">
        <v>8</v>
      </c>
      <c r="AD40" s="7">
        <v>9</v>
      </c>
      <c r="AE40" s="7">
        <v>73</v>
      </c>
      <c r="AF40" s="7">
        <v>73</v>
      </c>
      <c r="AG40" s="7">
        <v>3</v>
      </c>
      <c r="AH40" s="7">
        <v>5</v>
      </c>
    </row>
    <row r="41" spans="2:34" x14ac:dyDescent="0.2">
      <c r="B41" s="4" t="s">
        <v>414</v>
      </c>
      <c r="C41" s="7">
        <v>1517</v>
      </c>
      <c r="D41" s="7">
        <v>1858</v>
      </c>
      <c r="E41" s="7">
        <v>2522</v>
      </c>
      <c r="F41" s="7">
        <v>3354</v>
      </c>
      <c r="G41" s="7">
        <v>133</v>
      </c>
      <c r="H41" s="7">
        <v>97</v>
      </c>
      <c r="I41" s="7"/>
      <c r="J41" s="7"/>
      <c r="K41" s="7">
        <v>87</v>
      </c>
      <c r="L41" s="7">
        <v>337</v>
      </c>
      <c r="M41" s="7">
        <v>604</v>
      </c>
      <c r="N41" s="7">
        <v>3939</v>
      </c>
      <c r="O41" s="7">
        <v>4942</v>
      </c>
      <c r="P41" s="7">
        <v>100</v>
      </c>
      <c r="Q41" s="7">
        <v>16</v>
      </c>
      <c r="S41" s="4" t="s">
        <v>414</v>
      </c>
      <c r="T41" s="7">
        <v>55</v>
      </c>
      <c r="U41" s="7">
        <v>68</v>
      </c>
      <c r="V41" s="7">
        <v>35</v>
      </c>
      <c r="W41" s="7">
        <v>34</v>
      </c>
      <c r="X41" s="7">
        <v>4</v>
      </c>
      <c r="Y41" s="7">
        <v>22</v>
      </c>
      <c r="Z41" s="7"/>
      <c r="AA41" s="7"/>
      <c r="AB41" s="7">
        <v>3</v>
      </c>
      <c r="AC41" s="7">
        <v>17</v>
      </c>
      <c r="AD41" s="7">
        <v>23</v>
      </c>
      <c r="AE41" s="7">
        <v>56</v>
      </c>
      <c r="AF41" s="7">
        <v>55</v>
      </c>
      <c r="AG41" s="7">
        <v>2</v>
      </c>
      <c r="AH41" s="7">
        <v>4</v>
      </c>
    </row>
    <row r="42" spans="2:34" x14ac:dyDescent="0.2">
      <c r="B42" s="4" t="s">
        <v>419</v>
      </c>
      <c r="C42" s="7">
        <v>1916</v>
      </c>
      <c r="D42" s="7">
        <v>1729</v>
      </c>
      <c r="E42" s="7">
        <v>2364</v>
      </c>
      <c r="F42" s="7">
        <v>3474</v>
      </c>
      <c r="G42" s="7">
        <v>22</v>
      </c>
      <c r="H42" s="7">
        <v>28</v>
      </c>
      <c r="I42" s="7"/>
      <c r="J42" s="7">
        <v>50</v>
      </c>
      <c r="K42" s="7"/>
      <c r="L42" s="7">
        <v>244</v>
      </c>
      <c r="M42" s="7">
        <v>676</v>
      </c>
      <c r="N42" s="7">
        <v>4756</v>
      </c>
      <c r="O42" s="7">
        <v>6805</v>
      </c>
      <c r="P42" s="7">
        <v>44</v>
      </c>
      <c r="Q42" s="7">
        <v>14</v>
      </c>
      <c r="S42" s="4" t="s">
        <v>419</v>
      </c>
      <c r="T42" s="7">
        <v>50</v>
      </c>
      <c r="U42" s="7">
        <v>57</v>
      </c>
      <c r="V42" s="7">
        <v>26</v>
      </c>
      <c r="W42" s="7">
        <v>25</v>
      </c>
      <c r="X42" s="7">
        <v>2</v>
      </c>
      <c r="Y42" s="7">
        <v>6</v>
      </c>
      <c r="Z42" s="7"/>
      <c r="AA42" s="7">
        <v>2</v>
      </c>
      <c r="AB42" s="7"/>
      <c r="AC42" s="7">
        <v>9</v>
      </c>
      <c r="AD42" s="7">
        <v>29</v>
      </c>
      <c r="AE42" s="7">
        <v>50</v>
      </c>
      <c r="AF42" s="7">
        <v>50</v>
      </c>
      <c r="AG42" s="7">
        <v>4</v>
      </c>
      <c r="AH42" s="7">
        <v>2</v>
      </c>
    </row>
    <row r="43" spans="2:34" x14ac:dyDescent="0.2">
      <c r="B43" s="4" t="s">
        <v>408</v>
      </c>
      <c r="C43" s="7">
        <v>3174</v>
      </c>
      <c r="D43" s="7">
        <v>3766</v>
      </c>
      <c r="E43" s="7">
        <v>2335</v>
      </c>
      <c r="F43" s="7">
        <v>3729</v>
      </c>
      <c r="G43" s="7">
        <v>233</v>
      </c>
      <c r="H43" s="7">
        <v>266</v>
      </c>
      <c r="I43" s="7"/>
      <c r="J43" s="7"/>
      <c r="K43" s="7">
        <v>9</v>
      </c>
      <c r="L43" s="7">
        <v>622</v>
      </c>
      <c r="M43" s="7">
        <v>1016</v>
      </c>
      <c r="N43" s="7">
        <v>3644</v>
      </c>
      <c r="O43" s="7">
        <v>5298</v>
      </c>
      <c r="P43" s="7">
        <v>42</v>
      </c>
      <c r="Q43" s="7">
        <v>65</v>
      </c>
      <c r="S43" s="4" t="s">
        <v>408</v>
      </c>
      <c r="T43" s="7">
        <v>109</v>
      </c>
      <c r="U43" s="7">
        <v>135</v>
      </c>
      <c r="V43" s="7">
        <v>57</v>
      </c>
      <c r="W43" s="7">
        <v>53</v>
      </c>
      <c r="X43" s="7">
        <v>6</v>
      </c>
      <c r="Y43" s="7">
        <v>36</v>
      </c>
      <c r="Z43" s="7"/>
      <c r="AA43" s="7"/>
      <c r="AB43" s="7">
        <v>6</v>
      </c>
      <c r="AC43" s="7">
        <v>37</v>
      </c>
      <c r="AD43" s="7">
        <v>46</v>
      </c>
      <c r="AE43" s="7">
        <v>74</v>
      </c>
      <c r="AF43" s="7">
        <v>70</v>
      </c>
      <c r="AG43" s="7">
        <v>5</v>
      </c>
      <c r="AH43" s="7">
        <v>11</v>
      </c>
    </row>
    <row r="44" spans="2:34" x14ac:dyDescent="0.2">
      <c r="B44" s="4" t="s">
        <v>477</v>
      </c>
      <c r="C44" s="7">
        <v>1550</v>
      </c>
      <c r="D44" s="7">
        <v>2448</v>
      </c>
      <c r="E44" s="7">
        <v>2429</v>
      </c>
      <c r="F44" s="7">
        <v>2596</v>
      </c>
      <c r="G44" s="7">
        <v>36</v>
      </c>
      <c r="H44" s="7">
        <v>21</v>
      </c>
      <c r="I44" s="7"/>
      <c r="J44" s="7"/>
      <c r="K44" s="7">
        <v>1</v>
      </c>
      <c r="L44" s="7">
        <v>411</v>
      </c>
      <c r="M44" s="7">
        <v>766</v>
      </c>
      <c r="N44" s="7">
        <v>3947</v>
      </c>
      <c r="O44" s="7">
        <v>4034</v>
      </c>
      <c r="P44" s="7">
        <v>49</v>
      </c>
      <c r="Q44" s="7">
        <v>14</v>
      </c>
      <c r="S44" s="4" t="s">
        <v>477</v>
      </c>
      <c r="T44" s="7">
        <v>65</v>
      </c>
      <c r="U44" s="7">
        <v>86</v>
      </c>
      <c r="V44" s="7">
        <v>40</v>
      </c>
      <c r="W44" s="7">
        <v>37</v>
      </c>
      <c r="X44" s="7">
        <v>3</v>
      </c>
      <c r="Y44" s="7">
        <v>6</v>
      </c>
      <c r="Z44" s="7"/>
      <c r="AA44" s="7"/>
      <c r="AB44" s="7">
        <v>1</v>
      </c>
      <c r="AC44" s="7">
        <v>21</v>
      </c>
      <c r="AD44" s="7">
        <v>38</v>
      </c>
      <c r="AE44" s="7">
        <v>71</v>
      </c>
      <c r="AF44" s="7">
        <v>65</v>
      </c>
      <c r="AG44" s="7">
        <v>4</v>
      </c>
      <c r="AH44" s="7">
        <v>4</v>
      </c>
    </row>
    <row r="45" spans="2:34" x14ac:dyDescent="0.2">
      <c r="B45" s="4" t="s">
        <v>397</v>
      </c>
      <c r="C45" s="7">
        <v>1139</v>
      </c>
      <c r="D45" s="7">
        <v>1287</v>
      </c>
      <c r="E45" s="7">
        <v>1129</v>
      </c>
      <c r="F45" s="7">
        <v>2030</v>
      </c>
      <c r="G45" s="7">
        <v>11</v>
      </c>
      <c r="H45" s="7">
        <v>53</v>
      </c>
      <c r="I45" s="7"/>
      <c r="J45" s="7"/>
      <c r="K45" s="7"/>
      <c r="L45" s="7">
        <v>187</v>
      </c>
      <c r="M45" s="7">
        <v>420</v>
      </c>
      <c r="N45" s="7">
        <v>2153</v>
      </c>
      <c r="O45" s="7">
        <v>3618</v>
      </c>
      <c r="P45" s="7"/>
      <c r="Q45" s="7">
        <v>3</v>
      </c>
      <c r="S45" s="4" t="s">
        <v>397</v>
      </c>
      <c r="T45" s="7">
        <v>39</v>
      </c>
      <c r="U45" s="7">
        <v>44</v>
      </c>
      <c r="V45" s="7">
        <v>19</v>
      </c>
      <c r="W45" s="7">
        <v>20</v>
      </c>
      <c r="X45" s="7">
        <v>2</v>
      </c>
      <c r="Y45" s="7">
        <v>14</v>
      </c>
      <c r="Z45" s="7"/>
      <c r="AA45" s="7"/>
      <c r="AB45" s="7"/>
      <c r="AC45" s="7">
        <v>12</v>
      </c>
      <c r="AD45" s="7">
        <v>22</v>
      </c>
      <c r="AE45" s="7">
        <v>38</v>
      </c>
      <c r="AF45" s="7">
        <v>38</v>
      </c>
      <c r="AG45" s="7"/>
      <c r="AH45" s="7">
        <v>2</v>
      </c>
    </row>
    <row r="46" spans="2:34" x14ac:dyDescent="0.2">
      <c r="B46" s="4" t="s">
        <v>541</v>
      </c>
      <c r="C46" s="7">
        <v>54633</v>
      </c>
      <c r="D46" s="7">
        <v>63721</v>
      </c>
      <c r="E46" s="7">
        <v>87790</v>
      </c>
      <c r="F46" s="7">
        <v>137185</v>
      </c>
      <c r="G46" s="7">
        <v>4441</v>
      </c>
      <c r="H46" s="7">
        <v>2835</v>
      </c>
      <c r="I46" s="7">
        <v>109</v>
      </c>
      <c r="J46" s="7">
        <v>883</v>
      </c>
      <c r="K46" s="7">
        <v>194</v>
      </c>
      <c r="L46" s="7">
        <v>14197</v>
      </c>
      <c r="M46" s="7">
        <v>24899</v>
      </c>
      <c r="N46" s="7">
        <v>162230</v>
      </c>
      <c r="O46" s="7">
        <v>243974</v>
      </c>
      <c r="P46" s="7">
        <v>2870</v>
      </c>
      <c r="Q46" s="7">
        <v>839</v>
      </c>
      <c r="S46" s="4" t="s">
        <v>541</v>
      </c>
      <c r="T46" s="7">
        <v>1899</v>
      </c>
      <c r="U46" s="7">
        <v>2076</v>
      </c>
      <c r="V46" s="7">
        <v>1147</v>
      </c>
      <c r="W46" s="7">
        <v>1108</v>
      </c>
      <c r="X46" s="7">
        <v>178</v>
      </c>
      <c r="Y46" s="7">
        <v>524</v>
      </c>
      <c r="Z46" s="7">
        <v>16</v>
      </c>
      <c r="AA46" s="7">
        <v>10</v>
      </c>
      <c r="AB46" s="7">
        <v>21</v>
      </c>
      <c r="AC46" s="7">
        <v>767</v>
      </c>
      <c r="AD46" s="7">
        <v>1036</v>
      </c>
      <c r="AE46" s="7">
        <v>2068</v>
      </c>
      <c r="AF46" s="7">
        <v>2025</v>
      </c>
      <c r="AG46" s="7">
        <v>118</v>
      </c>
      <c r="AH46" s="7">
        <v>177</v>
      </c>
    </row>
  </sheetData>
  <conditionalFormatting sqref="S8:S46">
    <cfRule type="containsBlanks" dxfId="58" priority="2">
      <formula>LEN(TRIM(S8))=0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0CA0-0104-4108-9E38-F0F813F8B645}">
  <sheetPr codeName="Ark14">
    <tabColor rgb="FF92D050"/>
  </sheetPr>
  <dimension ref="A1:EI601"/>
  <sheetViews>
    <sheetView showGridLines="0" workbookViewId="0">
      <selection activeCell="B47" sqref="B47"/>
    </sheetView>
  </sheetViews>
  <sheetFormatPr baseColWidth="10" defaultRowHeight="12.75" x14ac:dyDescent="0.2"/>
  <cols>
    <col min="1" max="1" width="17.140625" style="105" customWidth="1"/>
    <col min="2" max="2" width="18.42578125" style="4" customWidth="1"/>
    <col min="3" max="11" width="10.28515625" style="61" customWidth="1"/>
    <col min="12" max="12" width="10.5703125" style="61" customWidth="1"/>
    <col min="13" max="14" width="9.5703125" style="61" customWidth="1"/>
    <col min="15" max="15" width="8.28515625" style="61" customWidth="1"/>
    <col min="16" max="21" width="9.5703125" style="61" customWidth="1"/>
    <col min="22" max="22" width="9.5703125" style="60" customWidth="1"/>
    <col min="23" max="88" width="11.42578125" style="105"/>
    <col min="89" max="139" width="11.42578125" style="11"/>
  </cols>
  <sheetData>
    <row r="1" spans="1:139" s="105" customFormat="1" x14ac:dyDescent="0.2"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139" s="11" customFormat="1" ht="28.5" customHeight="1" x14ac:dyDescent="0.2">
      <c r="A2" s="105"/>
      <c r="B2" s="117" t="str">
        <f>IF(P_økokom!C5="All"," ",IF(P_økokom!C5="(Flere elementer)"," ",P_økokom!E1))</f>
        <v>Antall økologiske husdyr og økologiske plantekulturer i 2022</v>
      </c>
      <c r="C2" s="118"/>
      <c r="D2" s="118"/>
      <c r="E2" s="118"/>
      <c r="F2" s="118"/>
      <c r="G2" s="118"/>
      <c r="H2" s="118"/>
      <c r="I2" s="118"/>
      <c r="J2" s="118"/>
      <c r="K2" s="118"/>
      <c r="L2" s="257" t="str">
        <f>IF(P_økokom!C5="All",P_økokom!#REF!,IF(P_økokom!C5="(Flere elementer)",P_økokom!E3," "))</f>
        <v xml:space="preserve"> 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</row>
    <row r="3" spans="1:139" s="11" customFormat="1" ht="25.5" customHeight="1" x14ac:dyDescent="0.2">
      <c r="A3" s="105"/>
      <c r="B3" s="198" t="s">
        <v>593</v>
      </c>
      <c r="C3" s="246" t="str">
        <f>IF(P_økokom!C8=0," ",P_økokom!C8)</f>
        <v>husdyrslag</v>
      </c>
      <c r="D3" s="244"/>
      <c r="E3" s="244"/>
      <c r="F3" s="244"/>
      <c r="G3" s="244"/>
      <c r="H3" s="244"/>
      <c r="I3" s="244"/>
      <c r="J3" s="244"/>
      <c r="K3" s="245"/>
      <c r="L3" s="244" t="str">
        <f>IF(P_økokom!L8=0," ",P_økokom!L8)</f>
        <v>plantekulturer</v>
      </c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</row>
    <row r="4" spans="1:139" s="10" customFormat="1" ht="42" customHeight="1" x14ac:dyDescent="0.2">
      <c r="A4" s="126"/>
      <c r="B4" s="119" t="str">
        <f>IF(P_økokom!B9=0," ",IF(P_økokom!$C$5="All"," ",IF(P_økokom!$C$5="(Flere elementer)"," ",P_økokom!B9)))</f>
        <v>Radetiketter</v>
      </c>
      <c r="C4" s="120" t="str">
        <f>IF(P_økokom!C9=0," ",IF(P_økokom!$C$5="All"," ",IF(P_økokom!$C$5="(Flere elementer)"," ",P_økokom!C9)))</f>
        <v>øko. melkekyr</v>
      </c>
      <c r="D4" s="120" t="str">
        <f>IF(P_økokom!D9=0," ",IF(P_økokom!$C$5="All"," ",IF(P_økokom!$C$5="(Flere elementer)"," ",P_økokom!D9)))</f>
        <v>øko. ammekyr</v>
      </c>
      <c r="E4" s="120" t="str">
        <f>IF(P_økokom!E9=0," ",IF(P_økokom!$C$5="All"," ",IF(P_økokom!$C$5="(Flere elementer)"," ",P_økokom!E9)))</f>
        <v>øko. øvrig storfe</v>
      </c>
      <c r="F4" s="120" t="str">
        <f>IF(P_økokom!F9=0," ",IF(P_økokom!$C$5="All"," ",IF(P_økokom!$C$5="(Flere elementer)"," ",P_økokom!F9)))</f>
        <v>øko. sauer</v>
      </c>
      <c r="G4" s="120" t="str">
        <f>IF(P_økokom!G9=0," ",IF(P_økokom!$C$5="All"," ",IF(P_økokom!$C$5="(Flere elementer)"," ",P_økokom!G9)))</f>
        <v>øko. avlsgriser</v>
      </c>
      <c r="H4" s="120" t="str">
        <f>IF(P_økokom!H9=0," ",IF(P_økokom!$C$5="All"," ",IF(P_økokom!$C$5="(Flere elementer)"," ",P_økokom!H9)))</f>
        <v>øko. slaktegriser</v>
      </c>
      <c r="I4" s="120" t="str">
        <f>IF(P_økokom!I9=0," ",IF(P_økokom!$C$5="All"," ",IF(P_økokom!$C$5="(Flere elementer)"," ",P_økokom!I9)))</f>
        <v>øko. verpehøner</v>
      </c>
      <c r="J4" s="120" t="str">
        <f>IF(P_økokom!J9=0," ",IF(P_økokom!$C$5="All"," ",IF(P_økokom!$C$5="(Flere elementer)"," ",P_økokom!J9)))</f>
        <v>øko. melkegeiter</v>
      </c>
      <c r="K4" s="120" t="str">
        <f>IF(P_økokom!K9=0," ",IF(P_økokom!$C$5="All"," ",IF(P_økokom!$C$5="(Flere elementer)"," ",P_økokom!K9)))</f>
        <v>øko. ammegeiter</v>
      </c>
      <c r="L4" s="120" t="str">
        <f>IF(P_økokom!L9=0," ",IF(P_økokom!$C$5="All"," ",IF(P_økokom!$C$5="(Flere elementer)"," ",P_økokom!L9)))</f>
        <v>øko. ann areal 1. år karens</v>
      </c>
      <c r="M4" s="120" t="str">
        <f>IF(P_økokom!M9=0," ",IF(P_økokom!$C$5="All"," ",IF(P_økokom!$C$5="(Flere elementer)"," ",P_økokom!M9)))</f>
        <v>øko. brakkareal</v>
      </c>
      <c r="N4" s="120" t="str">
        <f>IF(P_økokom!N9=0," ",IF(P_økokom!$C$5="All"," ",IF(P_økokom!$C$5="(Flere elementer)"," ",P_økokom!N9)))</f>
        <v>øko. frukt og bær</v>
      </c>
      <c r="O4" s="120" t="str">
        <f>IF(P_økokom!O9=0," ",IF(P_økokom!$C$5="All"," ",IF(P_økokom!$C$5="(Flere elementer)"," ",P_økokom!O9)))</f>
        <v>øko. grovfôr 1. år kar.</v>
      </c>
      <c r="P4" s="120" t="str">
        <f>IF(P_økokom!P9=0," ",IF(P_økokom!$C$5="All"," ",IF(P_økokom!$C$5="(Flere elementer)"," ",P_økokom!P9)))</f>
        <v>øko. grovfôrareal</v>
      </c>
      <c r="Q4" s="120" t="str">
        <f>IF(P_økokom!Q9=0," ",IF(P_økokom!$C$5="All"," ",IF(P_økokom!$C$5="(Flere elementer)"," ",P_økokom!Q9)))</f>
        <v>øko. grønngjødsling</v>
      </c>
      <c r="R4" s="120" t="str">
        <f>IF(P_økokom!R9=0," ",IF(P_økokom!$C$5="All"," ",IF(P_økokom!$C$5="(Flere elementer)"," ",P_økokom!R9)))</f>
        <v>øko. grønnsaker</v>
      </c>
      <c r="S4" s="120" t="str">
        <f>IF(P_økokom!S9=0," ",IF(P_økokom!$C$5="All"," ",IF(P_økokom!$C$5="(Flere elementer)"," ",P_økokom!S9)))</f>
        <v>øko. innm.,beite 1. år kar.</v>
      </c>
      <c r="T4" s="120" t="str">
        <f>IF(P_økokom!T9=0," ",IF(P_økokom!$C$5="All"," ",IF(P_økokom!$C$5="(Flere elementer)"," ",P_økokom!T9)))</f>
        <v>øko. korn</v>
      </c>
      <c r="U4" s="120" t="str">
        <f>IF(P_økokom!U9=0," ",IF(P_økokom!$C$5="All"," ",IF(P_økokom!$C$5="(Flere elementer)"," ",P_økokom!U9)))</f>
        <v>øko. poteter</v>
      </c>
      <c r="V4" s="120" t="str">
        <f>IF(P_økokom!V9=0," ",IF(P_økokom!$C$5="All"," ",IF(P_økokom!$C$5="(Flere elementer)"," ",P_økokom!V9)))</f>
        <v>øko.innmarksbeite</v>
      </c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</row>
    <row r="5" spans="1:139" ht="12.75" customHeight="1" x14ac:dyDescent="0.2">
      <c r="B5" s="115" t="str">
        <f>IF(P_økokom!B10=0," ",IF(P_økokom!$C$5="All"," ",IF(P_økokom!$C$5="(Flere elementer)"," ",P_økokom!B10)))</f>
        <v>5001 Trondheim</v>
      </c>
      <c r="C5" s="116">
        <f>IF(P_økokom!C10=0," ",IF(P_økokom!$C$5="All"," ",IF(P_økokom!$C$5="(Flere elementer)"," ",P_økokom!C10)))</f>
        <v>81</v>
      </c>
      <c r="D5" s="116">
        <f>IF(P_økokom!D10=0," ",IF(P_økokom!$C$5="All"," ",IF(P_økokom!$C$5="(Flere elementer)"," ",P_økokom!D10)))</f>
        <v>6</v>
      </c>
      <c r="E5" s="116">
        <f>IF(P_økokom!E10=0," ",IF(P_økokom!$C$5="All"," ",IF(P_økokom!$C$5="(Flere elementer)"," ",P_økokom!E10)))</f>
        <v>132</v>
      </c>
      <c r="F5" s="116">
        <f>IF(P_økokom!F10=0," ",IF(P_økokom!$C$5="All"," ",IF(P_økokom!$C$5="(Flere elementer)"," ",P_økokom!F10)))</f>
        <v>153</v>
      </c>
      <c r="G5" s="116" t="str">
        <f>IF(P_økokom!G10=0," ",IF(P_økokom!$C$5="All"," ",IF(P_økokom!$C$5="(Flere elementer)"," ",P_økokom!G10)))</f>
        <v xml:space="preserve"> </v>
      </c>
      <c r="H5" s="116" t="str">
        <f>IF(P_økokom!H10=0," ",IF(P_økokom!$C$5="All"," ",IF(P_økokom!$C$5="(Flere elementer)"," ",P_økokom!H10)))</f>
        <v xml:space="preserve"> </v>
      </c>
      <c r="I5" s="116">
        <f>IF(P_økokom!I10=0," ",IF(P_økokom!$C$5="All"," ",IF(P_økokom!$C$5="(Flere elementer)"," ",P_økokom!I10)))</f>
        <v>33</v>
      </c>
      <c r="J5" s="116" t="str">
        <f>IF(P_økokom!J10=0," ",IF(P_økokom!$C$5="All"," ",IF(P_økokom!$C$5="(Flere elementer)"," ",P_økokom!J10)))</f>
        <v xml:space="preserve"> </v>
      </c>
      <c r="K5" s="116" t="str">
        <f>IF(P_økokom!K10=0," ",IF(P_økokom!$C$5="All"," ",IF(P_økokom!$C$5="(Flere elementer)"," ",P_økokom!K10)))</f>
        <v xml:space="preserve"> </v>
      </c>
      <c r="L5" s="116" t="str">
        <f>IF(P_økokom!L10=0," ",IF(P_økokom!$C$5="All"," ",IF(P_økokom!$C$5="(Flere elementer)"," ",P_økokom!L10)))</f>
        <v xml:space="preserve"> </v>
      </c>
      <c r="M5" s="116" t="str">
        <f>IF(P_økokom!M10=0," ",IF(P_økokom!$C$5="All"," ",IF(P_økokom!$C$5="(Flere elementer)"," ",P_økokom!M10)))</f>
        <v xml:space="preserve"> </v>
      </c>
      <c r="N5" s="116">
        <f>IF(P_økokom!N10=0," ",IF(P_økokom!$C$5="All"," ",IF(P_økokom!$C$5="(Flere elementer)"," ",P_økokom!N10)))</f>
        <v>6</v>
      </c>
      <c r="O5" s="116" t="str">
        <f>IF(P_økokom!O10=0," ",IF(P_økokom!$C$5="All"," ",IF(P_økokom!$C$5="(Flere elementer)"," ",P_økokom!O10)))</f>
        <v xml:space="preserve"> </v>
      </c>
      <c r="P5" s="116">
        <f>IF(P_økokom!P10=0," ",IF(P_økokom!$C$5="All"," ",IF(P_økokom!$C$5="(Flere elementer)"," ",P_økokom!P10)))</f>
        <v>1618</v>
      </c>
      <c r="Q5" s="116" t="str">
        <f>IF(P_økokom!Q10=0," ",IF(P_økokom!$C$5="All"," ",IF(P_økokom!$C$5="(Flere elementer)"," ",P_økokom!Q10)))</f>
        <v xml:space="preserve"> </v>
      </c>
      <c r="R5" s="116">
        <f>IF(P_økokom!R10=0," ",IF(P_økokom!$C$5="All"," ",IF(P_økokom!$C$5="(Flere elementer)"," ",P_økokom!R10)))</f>
        <v>6</v>
      </c>
      <c r="S5" s="116" t="str">
        <f>IF(P_økokom!S10=0," ",IF(P_økokom!$C$5="All"," ",IF(P_økokom!$C$5="(Flere elementer)"," ",P_økokom!S10)))</f>
        <v xml:space="preserve"> </v>
      </c>
      <c r="T5" s="116">
        <f>IF(P_økokom!T10=0," ",IF(P_økokom!$C$5="All"," ",IF(P_økokom!$C$5="(Flere elementer)"," ",P_økokom!T10)))</f>
        <v>441</v>
      </c>
      <c r="U5" s="116">
        <f>IF(P_økokom!U10=0," ",IF(P_økokom!$C$5="All"," ",IF(P_økokom!$C$5="(Flere elementer)"," ",P_økokom!U10)))</f>
        <v>3</v>
      </c>
      <c r="V5" s="116">
        <f>IF(P_økokom!V10=0," ",IF(P_økokom!$C$5="All"," ",IF(P_økokom!$C$5="(Flere elementer)"," ",P_økokom!V10)))</f>
        <v>190</v>
      </c>
    </row>
    <row r="6" spans="1:139" x14ac:dyDescent="0.2">
      <c r="B6" s="115" t="str">
        <f>IF(P_økokom!B11=0," ",IF(P_økokom!$C$5="All"," ",IF(P_økokom!$C$5="(Flere elementer)"," ",P_økokom!B11)))</f>
        <v>5006 Steinkjer</v>
      </c>
      <c r="C6" s="116">
        <f>IF(P_økokom!C11=0," ",IF(P_økokom!$C$5="All"," ",IF(P_økokom!$C$5="(Flere elementer)"," ",P_økokom!C11)))</f>
        <v>101</v>
      </c>
      <c r="D6" s="116">
        <f>IF(P_økokom!D11=0," ",IF(P_økokom!$C$5="All"," ",IF(P_økokom!$C$5="(Flere elementer)"," ",P_økokom!D11)))</f>
        <v>153</v>
      </c>
      <c r="E6" s="116">
        <f>IF(P_økokom!E11=0," ",IF(P_økokom!$C$5="All"," ",IF(P_økokom!$C$5="(Flere elementer)"," ",P_økokom!E11)))</f>
        <v>388</v>
      </c>
      <c r="F6" s="116">
        <f>IF(P_økokom!F11=0," ",IF(P_økokom!$C$5="All"," ",IF(P_økokom!$C$5="(Flere elementer)"," ",P_økokom!F11)))</f>
        <v>353</v>
      </c>
      <c r="G6" s="116" t="str">
        <f>IF(P_økokom!G11=0," ",IF(P_økokom!$C$5="All"," ",IF(P_økokom!$C$5="(Flere elementer)"," ",P_økokom!G11)))</f>
        <v xml:space="preserve"> </v>
      </c>
      <c r="H6" s="116" t="str">
        <f>IF(P_økokom!H11=0," ",IF(P_økokom!$C$5="All"," ",IF(P_økokom!$C$5="(Flere elementer)"," ",P_økokom!H11)))</f>
        <v xml:space="preserve"> </v>
      </c>
      <c r="I6" s="116">
        <f>IF(P_økokom!I11=0," ",IF(P_økokom!$C$5="All"," ",IF(P_økokom!$C$5="(Flere elementer)"," ",P_økokom!I11)))</f>
        <v>16</v>
      </c>
      <c r="J6" s="116" t="str">
        <f>IF(P_økokom!J11=0," ",IF(P_økokom!$C$5="All"," ",IF(P_økokom!$C$5="(Flere elementer)"," ",P_økokom!J11)))</f>
        <v xml:space="preserve"> </v>
      </c>
      <c r="K6" s="116">
        <f>IF(P_økokom!K11=0," ",IF(P_økokom!$C$5="All"," ",IF(P_økokom!$C$5="(Flere elementer)"," ",P_økokom!K11)))</f>
        <v>1</v>
      </c>
      <c r="L6" s="116">
        <f>IF(P_økokom!L11=0," ",IF(P_økokom!$C$5="All"," ",IF(P_økokom!$C$5="(Flere elementer)"," ",P_økokom!L11)))</f>
        <v>13</v>
      </c>
      <c r="M6" s="116">
        <f>IF(P_økokom!M11=0," ",IF(P_økokom!$C$5="All"," ",IF(P_økokom!$C$5="(Flere elementer)"," ",P_økokom!M11)))</f>
        <v>17</v>
      </c>
      <c r="N6" s="116" t="str">
        <f>IF(P_økokom!N11=0," ",IF(P_økokom!$C$5="All"," ",IF(P_økokom!$C$5="(Flere elementer)"," ",P_økokom!N11)))</f>
        <v xml:space="preserve"> </v>
      </c>
      <c r="O6" s="116">
        <f>IF(P_økokom!O11=0," ",IF(P_økokom!$C$5="All"," ",IF(P_økokom!$C$5="(Flere elementer)"," ",P_økokom!O11)))</f>
        <v>37</v>
      </c>
      <c r="P6" s="116">
        <f>IF(P_økokom!P11=0," ",IF(P_økokom!$C$5="All"," ",IF(P_økokom!$C$5="(Flere elementer)"," ",P_økokom!P11)))</f>
        <v>4232</v>
      </c>
      <c r="Q6" s="116" t="str">
        <f>IF(P_økokom!Q11=0," ",IF(P_økokom!$C$5="All"," ",IF(P_økokom!$C$5="(Flere elementer)"," ",P_økokom!Q11)))</f>
        <v xml:space="preserve"> </v>
      </c>
      <c r="R6" s="116">
        <f>IF(P_økokom!R11=0," ",IF(P_økokom!$C$5="All"," ",IF(P_økokom!$C$5="(Flere elementer)"," ",P_økokom!R11)))</f>
        <v>4</v>
      </c>
      <c r="S6" s="116">
        <f>IF(P_økokom!S11=0," ",IF(P_økokom!$C$5="All"," ",IF(P_økokom!$C$5="(Flere elementer)"," ",P_økokom!S11)))</f>
        <v>15</v>
      </c>
      <c r="T6" s="116">
        <f>IF(P_økokom!T11=0," ",IF(P_økokom!$C$5="All"," ",IF(P_økokom!$C$5="(Flere elementer)"," ",P_økokom!T11)))</f>
        <v>1303</v>
      </c>
      <c r="U6" s="116">
        <f>IF(P_økokom!U11=0," ",IF(P_økokom!$C$5="All"," ",IF(P_økokom!$C$5="(Flere elementer)"," ",P_økokom!U11)))</f>
        <v>3</v>
      </c>
      <c r="V6" s="116">
        <f>IF(P_økokom!V11=0," ",IF(P_økokom!$C$5="All"," ",IF(P_økokom!$C$5="(Flere elementer)"," ",P_økokom!V11)))</f>
        <v>990</v>
      </c>
    </row>
    <row r="7" spans="1:139" x14ac:dyDescent="0.2">
      <c r="B7" s="115" t="str">
        <f>IF(P_økokom!B12=0," ",IF(P_økokom!$C$5="All"," ",IF(P_økokom!$C$5="(Flere elementer)"," ",P_økokom!B12)))</f>
        <v>5007 Namsos</v>
      </c>
      <c r="C7" s="116">
        <f>IF(P_økokom!C12=0," ",IF(P_økokom!$C$5="All"," ",IF(P_økokom!$C$5="(Flere elementer)"," ",P_økokom!C12)))</f>
        <v>290</v>
      </c>
      <c r="D7" s="116">
        <f>IF(P_økokom!D12=0," ",IF(P_økokom!$C$5="All"," ",IF(P_økokom!$C$5="(Flere elementer)"," ",P_økokom!D12)))</f>
        <v>122</v>
      </c>
      <c r="E7" s="116">
        <f>IF(P_økokom!E12=0," ",IF(P_økokom!$C$5="All"," ",IF(P_økokom!$C$5="(Flere elementer)"," ",P_økokom!E12)))</f>
        <v>439</v>
      </c>
      <c r="F7" s="116">
        <f>IF(P_økokom!F12=0," ",IF(P_økokom!$C$5="All"," ",IF(P_økokom!$C$5="(Flere elementer)"," ",P_økokom!F12)))</f>
        <v>211</v>
      </c>
      <c r="G7" s="116" t="str">
        <f>IF(P_økokom!G12=0," ",IF(P_økokom!$C$5="All"," ",IF(P_økokom!$C$5="(Flere elementer)"," ",P_økokom!G12)))</f>
        <v xml:space="preserve"> </v>
      </c>
      <c r="H7" s="116" t="str">
        <f>IF(P_økokom!H12=0," ",IF(P_økokom!$C$5="All"," ",IF(P_økokom!$C$5="(Flere elementer)"," ",P_økokom!H12)))</f>
        <v xml:space="preserve"> </v>
      </c>
      <c r="I7" s="116">
        <f>IF(P_økokom!I12=0," ",IF(P_økokom!$C$5="All"," ",IF(P_økokom!$C$5="(Flere elementer)"," ",P_økokom!I12)))</f>
        <v>33</v>
      </c>
      <c r="J7" s="116" t="str">
        <f>IF(P_økokom!J12=0," ",IF(P_økokom!$C$5="All"," ",IF(P_økokom!$C$5="(Flere elementer)"," ",P_økokom!J12)))</f>
        <v xml:space="preserve"> </v>
      </c>
      <c r="K7" s="116" t="str">
        <f>IF(P_økokom!K12=0," ",IF(P_økokom!$C$5="All"," ",IF(P_økokom!$C$5="(Flere elementer)"," ",P_økokom!K12)))</f>
        <v xml:space="preserve"> </v>
      </c>
      <c r="L7" s="116" t="str">
        <f>IF(P_økokom!L12=0," ",IF(P_økokom!$C$5="All"," ",IF(P_økokom!$C$5="(Flere elementer)"," ",P_økokom!L12)))</f>
        <v xml:space="preserve"> </v>
      </c>
      <c r="M7" s="116">
        <f>IF(P_økokom!M12=0," ",IF(P_økokom!$C$5="All"," ",IF(P_økokom!$C$5="(Flere elementer)"," ",P_økokom!M12)))</f>
        <v>19</v>
      </c>
      <c r="N7" s="116">
        <f>IF(P_økokom!N12=0," ",IF(P_økokom!$C$5="All"," ",IF(P_økokom!$C$5="(Flere elementer)"," ",P_økokom!N12)))</f>
        <v>1</v>
      </c>
      <c r="O7" s="116">
        <f>IF(P_økokom!O12=0," ",IF(P_økokom!$C$5="All"," ",IF(P_økokom!$C$5="(Flere elementer)"," ",P_økokom!O12)))</f>
        <v>725</v>
      </c>
      <c r="P7" s="116">
        <f>IF(P_økokom!P12=0," ",IF(P_økokom!$C$5="All"," ",IF(P_økokom!$C$5="(Flere elementer)"," ",P_økokom!P12)))</f>
        <v>6188</v>
      </c>
      <c r="Q7" s="116" t="str">
        <f>IF(P_økokom!Q12=0," ",IF(P_økokom!$C$5="All"," ",IF(P_økokom!$C$5="(Flere elementer)"," ",P_økokom!Q12)))</f>
        <v xml:space="preserve"> </v>
      </c>
      <c r="R7" s="116">
        <f>IF(P_økokom!R12=0," ",IF(P_økokom!$C$5="All"," ",IF(P_økokom!$C$5="(Flere elementer)"," ",P_økokom!R12)))</f>
        <v>5</v>
      </c>
      <c r="S7" s="116">
        <f>IF(P_økokom!S12=0," ",IF(P_økokom!$C$5="All"," ",IF(P_økokom!$C$5="(Flere elementer)"," ",P_økokom!S12)))</f>
        <v>9</v>
      </c>
      <c r="T7" s="116">
        <f>IF(P_økokom!T12=0," ",IF(P_økokom!$C$5="All"," ",IF(P_økokom!$C$5="(Flere elementer)"," ",P_økokom!T12)))</f>
        <v>2122</v>
      </c>
      <c r="U7" s="116">
        <f>IF(P_økokom!U12=0," ",IF(P_økokom!$C$5="All"," ",IF(P_økokom!$C$5="(Flere elementer)"," ",P_økokom!U12)))</f>
        <v>9</v>
      </c>
      <c r="V7" s="116">
        <f>IF(P_økokom!V12=0," ",IF(P_økokom!$C$5="All"," ",IF(P_økokom!$C$5="(Flere elementer)"," ",P_økokom!V12)))</f>
        <v>1406</v>
      </c>
    </row>
    <row r="8" spans="1:139" x14ac:dyDescent="0.2">
      <c r="B8" s="115" t="str">
        <f>IF(P_økokom!B13=0," ",IF(P_økokom!$C$5="All"," ",IF(P_økokom!$C$5="(Flere elementer)"," ",P_økokom!B13)))</f>
        <v>5014 Frøya</v>
      </c>
      <c r="C8" s="116" t="str">
        <f>IF(P_økokom!C13=0," ",IF(P_økokom!$C$5="All"," ",IF(P_økokom!$C$5="(Flere elementer)"," ",P_økokom!C13)))</f>
        <v xml:space="preserve"> </v>
      </c>
      <c r="D8" s="116" t="str">
        <f>IF(P_økokom!D13=0," ",IF(P_økokom!$C$5="All"," ",IF(P_økokom!$C$5="(Flere elementer)"," ",P_økokom!D13)))</f>
        <v xml:space="preserve"> </v>
      </c>
      <c r="E8" s="116" t="str">
        <f>IF(P_økokom!E13=0," ",IF(P_økokom!$C$5="All"," ",IF(P_økokom!$C$5="(Flere elementer)"," ",P_økokom!E13)))</f>
        <v xml:space="preserve"> </v>
      </c>
      <c r="F8" s="116">
        <f>IF(P_økokom!F13=0," ",IF(P_økokom!$C$5="All"," ",IF(P_økokom!$C$5="(Flere elementer)"," ",P_økokom!F13)))</f>
        <v>1565</v>
      </c>
      <c r="G8" s="116" t="str">
        <f>IF(P_økokom!G13=0," ",IF(P_økokom!$C$5="All"," ",IF(P_økokom!$C$5="(Flere elementer)"," ",P_økokom!G13)))</f>
        <v xml:space="preserve"> </v>
      </c>
      <c r="H8" s="116" t="str">
        <f>IF(P_økokom!H13=0," ",IF(P_økokom!$C$5="All"," ",IF(P_økokom!$C$5="(Flere elementer)"," ",P_økokom!H13)))</f>
        <v xml:space="preserve"> </v>
      </c>
      <c r="I8" s="116" t="str">
        <f>IF(P_økokom!I13=0," ",IF(P_økokom!$C$5="All"," ",IF(P_økokom!$C$5="(Flere elementer)"," ",P_økokom!I13)))</f>
        <v xml:space="preserve"> </v>
      </c>
      <c r="J8" s="116" t="str">
        <f>IF(P_økokom!J13=0," ",IF(P_økokom!$C$5="All"," ",IF(P_økokom!$C$5="(Flere elementer)"," ",P_økokom!J13)))</f>
        <v xml:space="preserve"> </v>
      </c>
      <c r="K8" s="116" t="str">
        <f>IF(P_økokom!K13=0," ",IF(P_økokom!$C$5="All"," ",IF(P_økokom!$C$5="(Flere elementer)"," ",P_økokom!K13)))</f>
        <v xml:space="preserve"> </v>
      </c>
      <c r="L8" s="116" t="str">
        <f>IF(P_økokom!L13=0," ",IF(P_økokom!$C$5="All"," ",IF(P_økokom!$C$5="(Flere elementer)"," ",P_økokom!L13)))</f>
        <v xml:space="preserve"> </v>
      </c>
      <c r="M8" s="116" t="str">
        <f>IF(P_økokom!M13=0," ",IF(P_økokom!$C$5="All"," ",IF(P_økokom!$C$5="(Flere elementer)"," ",P_økokom!M13)))</f>
        <v xml:space="preserve"> </v>
      </c>
      <c r="N8" s="116" t="str">
        <f>IF(P_økokom!N13=0," ",IF(P_økokom!$C$5="All"," ",IF(P_økokom!$C$5="(Flere elementer)"," ",P_økokom!N13)))</f>
        <v xml:space="preserve"> </v>
      </c>
      <c r="O8" s="116">
        <f>IF(P_økokom!O13=0," ",IF(P_økokom!$C$5="All"," ",IF(P_økokom!$C$5="(Flere elementer)"," ",P_økokom!O13)))</f>
        <v>18</v>
      </c>
      <c r="P8" s="116">
        <f>IF(P_økokom!P13=0," ",IF(P_økokom!$C$5="All"," ",IF(P_økokom!$C$5="(Flere elementer)"," ",P_økokom!P13)))</f>
        <v>707</v>
      </c>
      <c r="Q8" s="116" t="str">
        <f>IF(P_økokom!Q13=0," ",IF(P_økokom!$C$5="All"," ",IF(P_økokom!$C$5="(Flere elementer)"," ",P_økokom!Q13)))</f>
        <v xml:space="preserve"> </v>
      </c>
      <c r="R8" s="116" t="str">
        <f>IF(P_økokom!R13=0," ",IF(P_økokom!$C$5="All"," ",IF(P_økokom!$C$5="(Flere elementer)"," ",P_økokom!R13)))</f>
        <v xml:space="preserve"> </v>
      </c>
      <c r="S8" s="116">
        <f>IF(P_økokom!S13=0," ",IF(P_økokom!$C$5="All"," ",IF(P_økokom!$C$5="(Flere elementer)"," ",P_økokom!S13)))</f>
        <v>1</v>
      </c>
      <c r="T8" s="116" t="str">
        <f>IF(P_økokom!T13=0," ",IF(P_økokom!$C$5="All"," ",IF(P_økokom!$C$5="(Flere elementer)"," ",P_økokom!T13)))</f>
        <v xml:space="preserve"> </v>
      </c>
      <c r="U8" s="116" t="str">
        <f>IF(P_økokom!U13=0," ",IF(P_økokom!$C$5="All"," ",IF(P_økokom!$C$5="(Flere elementer)"," ",P_økokom!U13)))</f>
        <v xml:space="preserve"> </v>
      </c>
      <c r="V8" s="116">
        <f>IF(P_økokom!V13=0," ",IF(P_økokom!$C$5="All"," ",IF(P_økokom!$C$5="(Flere elementer)"," ",P_økokom!V13)))</f>
        <v>842</v>
      </c>
    </row>
    <row r="9" spans="1:139" x14ac:dyDescent="0.2">
      <c r="B9" s="115" t="str">
        <f>IF(P_økokom!B14=0," ",IF(P_økokom!$C$5="All"," ",IF(P_økokom!$C$5="(Flere elementer)"," ",P_økokom!B14)))</f>
        <v>5020 Osen</v>
      </c>
      <c r="C9" s="116" t="str">
        <f>IF(P_økokom!C14=0," ",IF(P_økokom!$C$5="All"," ",IF(P_økokom!$C$5="(Flere elementer)"," ",P_økokom!C14)))</f>
        <v xml:space="preserve"> </v>
      </c>
      <c r="D9" s="116" t="str">
        <f>IF(P_økokom!D14=0," ",IF(P_økokom!$C$5="All"," ",IF(P_økokom!$C$5="(Flere elementer)"," ",P_økokom!D14)))</f>
        <v xml:space="preserve"> </v>
      </c>
      <c r="E9" s="116" t="str">
        <f>IF(P_økokom!E14=0," ",IF(P_økokom!$C$5="All"," ",IF(P_økokom!$C$5="(Flere elementer)"," ",P_økokom!E14)))</f>
        <v xml:space="preserve"> </v>
      </c>
      <c r="F9" s="116" t="str">
        <f>IF(P_økokom!F14=0," ",IF(P_økokom!$C$5="All"," ",IF(P_økokom!$C$5="(Flere elementer)"," ",P_økokom!F14)))</f>
        <v xml:space="preserve"> </v>
      </c>
      <c r="G9" s="116" t="str">
        <f>IF(P_økokom!G14=0," ",IF(P_økokom!$C$5="All"," ",IF(P_økokom!$C$5="(Flere elementer)"," ",P_økokom!G14)))</f>
        <v xml:space="preserve"> </v>
      </c>
      <c r="H9" s="116" t="str">
        <f>IF(P_økokom!H14=0," ",IF(P_økokom!$C$5="All"," ",IF(P_økokom!$C$5="(Flere elementer)"," ",P_økokom!H14)))</f>
        <v xml:space="preserve"> </v>
      </c>
      <c r="I9" s="116" t="str">
        <f>IF(P_økokom!I14=0," ",IF(P_økokom!$C$5="All"," ",IF(P_økokom!$C$5="(Flere elementer)"," ",P_økokom!I14)))</f>
        <v xml:space="preserve"> </v>
      </c>
      <c r="J9" s="116" t="str">
        <f>IF(P_økokom!J14=0," ",IF(P_økokom!$C$5="All"," ",IF(P_økokom!$C$5="(Flere elementer)"," ",P_økokom!J14)))</f>
        <v xml:space="preserve"> </v>
      </c>
      <c r="K9" s="116" t="str">
        <f>IF(P_økokom!K14=0," ",IF(P_økokom!$C$5="All"," ",IF(P_økokom!$C$5="(Flere elementer)"," ",P_økokom!K14)))</f>
        <v xml:space="preserve"> </v>
      </c>
      <c r="L9" s="116" t="str">
        <f>IF(P_økokom!L14=0," ",IF(P_økokom!$C$5="All"," ",IF(P_økokom!$C$5="(Flere elementer)"," ",P_økokom!L14)))</f>
        <v xml:space="preserve"> </v>
      </c>
      <c r="M9" s="116" t="str">
        <f>IF(P_økokom!M14=0," ",IF(P_økokom!$C$5="All"," ",IF(P_økokom!$C$5="(Flere elementer)"," ",P_økokom!M14)))</f>
        <v xml:space="preserve"> </v>
      </c>
      <c r="N9" s="116" t="str">
        <f>IF(P_økokom!N14=0," ",IF(P_økokom!$C$5="All"," ",IF(P_økokom!$C$5="(Flere elementer)"," ",P_økokom!N14)))</f>
        <v xml:space="preserve"> </v>
      </c>
      <c r="O9" s="116" t="str">
        <f>IF(P_økokom!O14=0," ",IF(P_økokom!$C$5="All"," ",IF(P_økokom!$C$5="(Flere elementer)"," ",P_økokom!O14)))</f>
        <v xml:space="preserve"> </v>
      </c>
      <c r="P9" s="116" t="str">
        <f>IF(P_økokom!P14=0," ",IF(P_økokom!$C$5="All"," ",IF(P_økokom!$C$5="(Flere elementer)"," ",P_økokom!P14)))</f>
        <v xml:space="preserve"> </v>
      </c>
      <c r="Q9" s="116" t="str">
        <f>IF(P_økokom!Q14=0," ",IF(P_økokom!$C$5="All"," ",IF(P_økokom!$C$5="(Flere elementer)"," ",P_økokom!Q14)))</f>
        <v xml:space="preserve"> </v>
      </c>
      <c r="R9" s="116" t="str">
        <f>IF(P_økokom!R14=0," ",IF(P_økokom!$C$5="All"," ",IF(P_økokom!$C$5="(Flere elementer)"," ",P_økokom!R14)))</f>
        <v xml:space="preserve"> </v>
      </c>
      <c r="S9" s="116" t="str">
        <f>IF(P_økokom!S14=0," ",IF(P_økokom!$C$5="All"," ",IF(P_økokom!$C$5="(Flere elementer)"," ",P_økokom!S14)))</f>
        <v xml:space="preserve"> </v>
      </c>
      <c r="T9" s="116" t="str">
        <f>IF(P_økokom!T14=0," ",IF(P_økokom!$C$5="All"," ",IF(P_økokom!$C$5="(Flere elementer)"," ",P_økokom!T14)))</f>
        <v xml:space="preserve"> </v>
      </c>
      <c r="U9" s="116" t="str">
        <f>IF(P_økokom!U14=0," ",IF(P_økokom!$C$5="All"," ",IF(P_økokom!$C$5="(Flere elementer)"," ",P_økokom!U14)))</f>
        <v xml:space="preserve"> </v>
      </c>
      <c r="V9" s="116" t="str">
        <f>IF(P_økokom!V14=0," ",IF(P_økokom!$C$5="All"," ",IF(P_økokom!$C$5="(Flere elementer)"," ",P_økokom!V14)))</f>
        <v xml:space="preserve"> </v>
      </c>
    </row>
    <row r="10" spans="1:139" x14ac:dyDescent="0.2">
      <c r="B10" s="115" t="str">
        <f>IF(P_økokom!B15=0," ",IF(P_økokom!$C$5="All"," ",IF(P_økokom!$C$5="(Flere elementer)"," ",P_økokom!B15)))</f>
        <v>5021 Oppdal</v>
      </c>
      <c r="C10" s="116" t="str">
        <f>IF(P_økokom!C15=0," ",IF(P_økokom!$C$5="All"," ",IF(P_økokom!$C$5="(Flere elementer)"," ",P_økokom!C15)))</f>
        <v xml:space="preserve"> </v>
      </c>
      <c r="D10" s="116" t="str">
        <f>IF(P_økokom!D15=0," ",IF(P_økokom!$C$5="All"," ",IF(P_økokom!$C$5="(Flere elementer)"," ",P_økokom!D15)))</f>
        <v xml:space="preserve"> </v>
      </c>
      <c r="E10" s="116" t="str">
        <f>IF(P_økokom!E15=0," ",IF(P_økokom!$C$5="All"," ",IF(P_økokom!$C$5="(Flere elementer)"," ",P_økokom!E15)))</f>
        <v xml:space="preserve"> </v>
      </c>
      <c r="F10" s="116">
        <f>IF(P_økokom!F15=0," ",IF(P_økokom!$C$5="All"," ",IF(P_økokom!$C$5="(Flere elementer)"," ",P_økokom!F15)))</f>
        <v>219</v>
      </c>
      <c r="G10" s="116" t="str">
        <f>IF(P_økokom!G15=0," ",IF(P_økokom!$C$5="All"," ",IF(P_økokom!$C$5="(Flere elementer)"," ",P_økokom!G15)))</f>
        <v xml:space="preserve"> </v>
      </c>
      <c r="H10" s="116" t="str">
        <f>IF(P_økokom!H15=0," ",IF(P_økokom!$C$5="All"," ",IF(P_økokom!$C$5="(Flere elementer)"," ",P_økokom!H15)))</f>
        <v xml:space="preserve"> </v>
      </c>
      <c r="I10" s="116" t="str">
        <f>IF(P_økokom!I15=0," ",IF(P_økokom!$C$5="All"," ",IF(P_økokom!$C$5="(Flere elementer)"," ",P_økokom!I15)))</f>
        <v xml:space="preserve"> </v>
      </c>
      <c r="J10" s="116" t="str">
        <f>IF(P_økokom!J15=0," ",IF(P_økokom!$C$5="All"," ",IF(P_økokom!$C$5="(Flere elementer)"," ",P_økokom!J15)))</f>
        <v xml:space="preserve"> </v>
      </c>
      <c r="K10" s="116" t="str">
        <f>IF(P_økokom!K15=0," ",IF(P_økokom!$C$5="All"," ",IF(P_økokom!$C$5="(Flere elementer)"," ",P_økokom!K15)))</f>
        <v xml:space="preserve"> </v>
      </c>
      <c r="L10" s="116" t="str">
        <f>IF(P_økokom!L15=0," ",IF(P_økokom!$C$5="All"," ",IF(P_økokom!$C$5="(Flere elementer)"," ",P_økokom!L15)))</f>
        <v xml:space="preserve"> </v>
      </c>
      <c r="M10" s="116" t="str">
        <f>IF(P_økokom!M15=0," ",IF(P_økokom!$C$5="All"," ",IF(P_økokom!$C$5="(Flere elementer)"," ",P_økokom!M15)))</f>
        <v xml:space="preserve"> </v>
      </c>
      <c r="N10" s="116" t="str">
        <f>IF(P_økokom!N15=0," ",IF(P_økokom!$C$5="All"," ",IF(P_økokom!$C$5="(Flere elementer)"," ",P_økokom!N15)))</f>
        <v xml:space="preserve"> </v>
      </c>
      <c r="O10" s="116" t="str">
        <f>IF(P_økokom!O15=0," ",IF(P_økokom!$C$5="All"," ",IF(P_økokom!$C$5="(Flere elementer)"," ",P_økokom!O15)))</f>
        <v xml:space="preserve"> </v>
      </c>
      <c r="P10" s="116">
        <f>IF(P_økokom!P15=0," ",IF(P_økokom!$C$5="All"," ",IF(P_økokom!$C$5="(Flere elementer)"," ",P_økokom!P15)))</f>
        <v>508</v>
      </c>
      <c r="Q10" s="116" t="str">
        <f>IF(P_økokom!Q15=0," ",IF(P_økokom!$C$5="All"," ",IF(P_økokom!$C$5="(Flere elementer)"," ",P_økokom!Q15)))</f>
        <v xml:space="preserve"> </v>
      </c>
      <c r="R10" s="116" t="str">
        <f>IF(P_økokom!R15=0," ",IF(P_økokom!$C$5="All"," ",IF(P_økokom!$C$5="(Flere elementer)"," ",P_økokom!R15)))</f>
        <v xml:space="preserve"> </v>
      </c>
      <c r="S10" s="116" t="str">
        <f>IF(P_økokom!S15=0," ",IF(P_økokom!$C$5="All"," ",IF(P_økokom!$C$5="(Flere elementer)"," ",P_økokom!S15)))</f>
        <v xml:space="preserve"> </v>
      </c>
      <c r="T10" s="116" t="str">
        <f>IF(P_økokom!T15=0," ",IF(P_økokom!$C$5="All"," ",IF(P_økokom!$C$5="(Flere elementer)"," ",P_økokom!T15)))</f>
        <v xml:space="preserve"> </v>
      </c>
      <c r="U10" s="116" t="str">
        <f>IF(P_økokom!U15=0," ",IF(P_økokom!$C$5="All"," ",IF(P_økokom!$C$5="(Flere elementer)"," ",P_økokom!U15)))</f>
        <v xml:space="preserve"> </v>
      </c>
      <c r="V10" s="116">
        <f>IF(P_økokom!V15=0," ",IF(P_økokom!$C$5="All"," ",IF(P_økokom!$C$5="(Flere elementer)"," ",P_økokom!V15)))</f>
        <v>556</v>
      </c>
    </row>
    <row r="11" spans="1:139" x14ac:dyDescent="0.2">
      <c r="B11" s="115" t="str">
        <f>IF(P_økokom!B16=0," ",IF(P_økokom!$C$5="All"," ",IF(P_økokom!$C$5="(Flere elementer)"," ",P_økokom!B16)))</f>
        <v>5022 Rennebu</v>
      </c>
      <c r="C11" s="116">
        <f>IF(P_økokom!C16=0," ",IF(P_økokom!$C$5="All"," ",IF(P_økokom!$C$5="(Flere elementer)"," ",P_økokom!C16)))</f>
        <v>19</v>
      </c>
      <c r="D11" s="116" t="str">
        <f>IF(P_økokom!D16=0," ",IF(P_økokom!$C$5="All"," ",IF(P_økokom!$C$5="(Flere elementer)"," ",P_økokom!D16)))</f>
        <v xml:space="preserve"> </v>
      </c>
      <c r="E11" s="116">
        <f>IF(P_økokom!E16=0," ",IF(P_økokom!$C$5="All"," ",IF(P_økokom!$C$5="(Flere elementer)"," ",P_økokom!E16)))</f>
        <v>27</v>
      </c>
      <c r="F11" s="116">
        <f>IF(P_økokom!F16=0," ",IF(P_økokom!$C$5="All"," ",IF(P_økokom!$C$5="(Flere elementer)"," ",P_økokom!F16)))</f>
        <v>184</v>
      </c>
      <c r="G11" s="116" t="str">
        <f>IF(P_økokom!G16=0," ",IF(P_økokom!$C$5="All"," ",IF(P_økokom!$C$5="(Flere elementer)"," ",P_økokom!G16)))</f>
        <v xml:space="preserve"> </v>
      </c>
      <c r="H11" s="116" t="str">
        <f>IF(P_økokom!H16=0," ",IF(P_økokom!$C$5="All"," ",IF(P_økokom!$C$5="(Flere elementer)"," ",P_økokom!H16)))</f>
        <v xml:space="preserve"> </v>
      </c>
      <c r="I11" s="116" t="str">
        <f>IF(P_økokom!I16=0," ",IF(P_økokom!$C$5="All"," ",IF(P_økokom!$C$5="(Flere elementer)"," ",P_økokom!I16)))</f>
        <v xml:space="preserve"> </v>
      </c>
      <c r="J11" s="116">
        <f>IF(P_økokom!J16=0," ",IF(P_økokom!$C$5="All"," ",IF(P_økokom!$C$5="(Flere elementer)"," ",P_økokom!J16)))</f>
        <v>46</v>
      </c>
      <c r="K11" s="116" t="str">
        <f>IF(P_økokom!K16=0," ",IF(P_økokom!$C$5="All"," ",IF(P_økokom!$C$5="(Flere elementer)"," ",P_økokom!K16)))</f>
        <v xml:space="preserve"> </v>
      </c>
      <c r="L11" s="116" t="str">
        <f>IF(P_økokom!L16=0," ",IF(P_økokom!$C$5="All"," ",IF(P_økokom!$C$5="(Flere elementer)"," ",P_økokom!L16)))</f>
        <v xml:space="preserve"> </v>
      </c>
      <c r="M11" s="116" t="str">
        <f>IF(P_økokom!M16=0," ",IF(P_økokom!$C$5="All"," ",IF(P_økokom!$C$5="(Flere elementer)"," ",P_økokom!M16)))</f>
        <v xml:space="preserve"> </v>
      </c>
      <c r="N11" s="116">
        <f>IF(P_økokom!N16=0," ",IF(P_økokom!$C$5="All"," ",IF(P_økokom!$C$5="(Flere elementer)"," ",P_økokom!N16)))</f>
        <v>1</v>
      </c>
      <c r="O11" s="116">
        <f>IF(P_økokom!O16=0," ",IF(P_økokom!$C$5="All"," ",IF(P_økokom!$C$5="(Flere elementer)"," ",P_økokom!O16)))</f>
        <v>101</v>
      </c>
      <c r="P11" s="116">
        <f>IF(P_økokom!P16=0," ",IF(P_økokom!$C$5="All"," ",IF(P_økokom!$C$5="(Flere elementer)"," ",P_økokom!P16)))</f>
        <v>456</v>
      </c>
      <c r="Q11" s="116" t="str">
        <f>IF(P_økokom!Q16=0," ",IF(P_økokom!$C$5="All"," ",IF(P_økokom!$C$5="(Flere elementer)"," ",P_økokom!Q16)))</f>
        <v xml:space="preserve"> </v>
      </c>
      <c r="R11" s="116">
        <f>IF(P_økokom!R16=0," ",IF(P_økokom!$C$5="All"," ",IF(P_økokom!$C$5="(Flere elementer)"," ",P_økokom!R16)))</f>
        <v>5</v>
      </c>
      <c r="S11" s="116">
        <f>IF(P_økokom!S16=0," ",IF(P_økokom!$C$5="All"," ",IF(P_økokom!$C$5="(Flere elementer)"," ",P_økokom!S16)))</f>
        <v>291</v>
      </c>
      <c r="T11" s="116" t="str">
        <f>IF(P_økokom!T16=0," ",IF(P_økokom!$C$5="All"," ",IF(P_økokom!$C$5="(Flere elementer)"," ",P_økokom!T16)))</f>
        <v xml:space="preserve"> </v>
      </c>
      <c r="U11" s="116" t="str">
        <f>IF(P_økokom!U16=0," ",IF(P_økokom!$C$5="All"," ",IF(P_økokom!$C$5="(Flere elementer)"," ",P_økokom!U16)))</f>
        <v xml:space="preserve"> </v>
      </c>
      <c r="V11" s="116">
        <f>IF(P_økokom!V16=0," ",IF(P_økokom!$C$5="All"," ",IF(P_økokom!$C$5="(Flere elementer)"," ",P_økokom!V16)))</f>
        <v>664</v>
      </c>
    </row>
    <row r="12" spans="1:139" x14ac:dyDescent="0.2">
      <c r="B12" s="115" t="str">
        <f>IF(P_økokom!B17=0," ",IF(P_økokom!$C$5="All"," ",IF(P_økokom!$C$5="(Flere elementer)"," ",P_økokom!B17)))</f>
        <v>5025 Røros</v>
      </c>
      <c r="C12" s="116">
        <f>IF(P_økokom!C17=0," ",IF(P_økokom!$C$5="All"," ",IF(P_økokom!$C$5="(Flere elementer)"," ",P_økokom!C17)))</f>
        <v>55</v>
      </c>
      <c r="D12" s="116" t="str">
        <f>IF(P_økokom!D17=0," ",IF(P_økokom!$C$5="All"," ",IF(P_økokom!$C$5="(Flere elementer)"," ",P_økokom!D17)))</f>
        <v xml:space="preserve"> </v>
      </c>
      <c r="E12" s="116">
        <f>IF(P_økokom!E17=0," ",IF(P_økokom!$C$5="All"," ",IF(P_økokom!$C$5="(Flere elementer)"," ",P_økokom!E17)))</f>
        <v>73</v>
      </c>
      <c r="F12" s="116">
        <f>IF(P_økokom!F17=0," ",IF(P_økokom!$C$5="All"," ",IF(P_økokom!$C$5="(Flere elementer)"," ",P_økokom!F17)))</f>
        <v>33</v>
      </c>
      <c r="G12" s="116" t="str">
        <f>IF(P_økokom!G17=0," ",IF(P_økokom!$C$5="All"," ",IF(P_økokom!$C$5="(Flere elementer)"," ",P_økokom!G17)))</f>
        <v xml:space="preserve"> </v>
      </c>
      <c r="H12" s="116" t="str">
        <f>IF(P_økokom!H17=0," ",IF(P_økokom!$C$5="All"," ",IF(P_økokom!$C$5="(Flere elementer)"," ",P_økokom!H17)))</f>
        <v xml:space="preserve"> </v>
      </c>
      <c r="I12" s="116" t="str">
        <f>IF(P_økokom!I17=0," ",IF(P_økokom!$C$5="All"," ",IF(P_økokom!$C$5="(Flere elementer)"," ",P_økokom!I17)))</f>
        <v xml:space="preserve"> </v>
      </c>
      <c r="J12" s="116" t="str">
        <f>IF(P_økokom!J17=0," ",IF(P_økokom!$C$5="All"," ",IF(P_økokom!$C$5="(Flere elementer)"," ",P_økokom!J17)))</f>
        <v xml:space="preserve"> </v>
      </c>
      <c r="K12" s="116" t="str">
        <f>IF(P_økokom!K17=0," ",IF(P_økokom!$C$5="All"," ",IF(P_økokom!$C$5="(Flere elementer)"," ",P_økokom!K17)))</f>
        <v xml:space="preserve"> </v>
      </c>
      <c r="L12" s="116" t="str">
        <f>IF(P_økokom!L17=0," ",IF(P_økokom!$C$5="All"," ",IF(P_økokom!$C$5="(Flere elementer)"," ",P_økokom!L17)))</f>
        <v xml:space="preserve"> </v>
      </c>
      <c r="M12" s="116" t="str">
        <f>IF(P_økokom!M17=0," ",IF(P_økokom!$C$5="All"," ",IF(P_økokom!$C$5="(Flere elementer)"," ",P_økokom!M17)))</f>
        <v xml:space="preserve"> </v>
      </c>
      <c r="N12" s="116" t="str">
        <f>IF(P_økokom!N17=0," ",IF(P_økokom!$C$5="All"," ",IF(P_økokom!$C$5="(Flere elementer)"," ",P_økokom!N17)))</f>
        <v xml:space="preserve"> </v>
      </c>
      <c r="O12" s="116" t="str">
        <f>IF(P_økokom!O17=0," ",IF(P_økokom!$C$5="All"," ",IF(P_økokom!$C$5="(Flere elementer)"," ",P_økokom!O17)))</f>
        <v xml:space="preserve"> </v>
      </c>
      <c r="P12" s="116">
        <f>IF(P_økokom!P17=0," ",IF(P_økokom!$C$5="All"," ",IF(P_økokom!$C$5="(Flere elementer)"," ",P_økokom!P17)))</f>
        <v>1320</v>
      </c>
      <c r="Q12" s="116" t="str">
        <f>IF(P_økokom!Q17=0," ",IF(P_økokom!$C$5="All"," ",IF(P_økokom!$C$5="(Flere elementer)"," ",P_økokom!Q17)))</f>
        <v xml:space="preserve"> </v>
      </c>
      <c r="R12" s="116" t="str">
        <f>IF(P_økokom!R17=0," ",IF(P_økokom!$C$5="All"," ",IF(P_økokom!$C$5="(Flere elementer)"," ",P_økokom!R17)))</f>
        <v xml:space="preserve"> </v>
      </c>
      <c r="S12" s="116" t="str">
        <f>IF(P_økokom!S17=0," ",IF(P_økokom!$C$5="All"," ",IF(P_økokom!$C$5="(Flere elementer)"," ",P_økokom!S17)))</f>
        <v xml:space="preserve"> </v>
      </c>
      <c r="T12" s="116" t="str">
        <f>IF(P_økokom!T17=0," ",IF(P_økokom!$C$5="All"," ",IF(P_økokom!$C$5="(Flere elementer)"," ",P_økokom!T17)))</f>
        <v xml:space="preserve"> </v>
      </c>
      <c r="U12" s="116">
        <f>IF(P_økokom!U17=0," ",IF(P_økokom!$C$5="All"," ",IF(P_økokom!$C$5="(Flere elementer)"," ",P_økokom!U17)))</f>
        <v>1</v>
      </c>
      <c r="V12" s="116">
        <f>IF(P_økokom!V17=0," ",IF(P_økokom!$C$5="All"," ",IF(P_økokom!$C$5="(Flere elementer)"," ",P_økokom!V17)))</f>
        <v>124</v>
      </c>
    </row>
    <row r="13" spans="1:139" x14ac:dyDescent="0.2">
      <c r="B13" s="115" t="str">
        <f>IF(P_økokom!B18=0," ",IF(P_økokom!$C$5="All"," ",IF(P_økokom!$C$5="(Flere elementer)"," ",P_økokom!B18)))</f>
        <v>5026 Holtålen</v>
      </c>
      <c r="C13" s="116">
        <f>IF(P_økokom!C18=0," ",IF(P_økokom!$C$5="All"," ",IF(P_økokom!$C$5="(Flere elementer)"," ",P_økokom!C18)))</f>
        <v>65</v>
      </c>
      <c r="D13" s="116">
        <f>IF(P_økokom!D18=0," ",IF(P_økokom!$C$5="All"," ",IF(P_økokom!$C$5="(Flere elementer)"," ",P_økokom!D18)))</f>
        <v>53</v>
      </c>
      <c r="E13" s="116">
        <f>IF(P_økokom!E18=0," ",IF(P_økokom!$C$5="All"," ",IF(P_økokom!$C$5="(Flere elementer)"," ",P_økokom!E18)))</f>
        <v>149</v>
      </c>
      <c r="F13" s="116">
        <f>IF(P_økokom!F18=0," ",IF(P_økokom!$C$5="All"," ",IF(P_økokom!$C$5="(Flere elementer)"," ",P_økokom!F18)))</f>
        <v>25</v>
      </c>
      <c r="G13" s="116" t="str">
        <f>IF(P_økokom!G18=0," ",IF(P_økokom!$C$5="All"," ",IF(P_økokom!$C$5="(Flere elementer)"," ",P_økokom!G18)))</f>
        <v xml:space="preserve"> </v>
      </c>
      <c r="H13" s="116" t="str">
        <f>IF(P_økokom!H18=0," ",IF(P_økokom!$C$5="All"," ",IF(P_økokom!$C$5="(Flere elementer)"," ",P_økokom!H18)))</f>
        <v xml:space="preserve"> </v>
      </c>
      <c r="I13" s="116" t="str">
        <f>IF(P_økokom!I18=0," ",IF(P_økokom!$C$5="All"," ",IF(P_økokom!$C$5="(Flere elementer)"," ",P_økokom!I18)))</f>
        <v xml:space="preserve"> </v>
      </c>
      <c r="J13" s="116" t="str">
        <f>IF(P_økokom!J18=0," ",IF(P_økokom!$C$5="All"," ",IF(P_økokom!$C$5="(Flere elementer)"," ",P_økokom!J18)))</f>
        <v xml:space="preserve"> </v>
      </c>
      <c r="K13" s="116" t="str">
        <f>IF(P_økokom!K18=0," ",IF(P_økokom!$C$5="All"," ",IF(P_økokom!$C$5="(Flere elementer)"," ",P_økokom!K18)))</f>
        <v xml:space="preserve"> </v>
      </c>
      <c r="L13" s="116" t="str">
        <f>IF(P_økokom!L18=0," ",IF(P_økokom!$C$5="All"," ",IF(P_økokom!$C$5="(Flere elementer)"," ",P_økokom!L18)))</f>
        <v xml:space="preserve"> </v>
      </c>
      <c r="M13" s="116" t="str">
        <f>IF(P_økokom!M18=0," ",IF(P_økokom!$C$5="All"," ",IF(P_økokom!$C$5="(Flere elementer)"," ",P_økokom!M18)))</f>
        <v xml:space="preserve"> </v>
      </c>
      <c r="N13" s="116" t="str">
        <f>IF(P_økokom!N18=0," ",IF(P_økokom!$C$5="All"," ",IF(P_økokom!$C$5="(Flere elementer)"," ",P_økokom!N18)))</f>
        <v xml:space="preserve"> </v>
      </c>
      <c r="O13" s="116" t="str">
        <f>IF(P_økokom!O18=0," ",IF(P_økokom!$C$5="All"," ",IF(P_økokom!$C$5="(Flere elementer)"," ",P_økokom!O18)))</f>
        <v xml:space="preserve"> </v>
      </c>
      <c r="P13" s="116">
        <f>IF(P_økokom!P18=0," ",IF(P_økokom!$C$5="All"," ",IF(P_økokom!$C$5="(Flere elementer)"," ",P_økokom!P18)))</f>
        <v>1857</v>
      </c>
      <c r="Q13" s="116" t="str">
        <f>IF(P_økokom!Q18=0," ",IF(P_økokom!$C$5="All"," ",IF(P_økokom!$C$5="(Flere elementer)"," ",P_økokom!Q18)))</f>
        <v xml:space="preserve"> </v>
      </c>
      <c r="R13" s="116" t="str">
        <f>IF(P_økokom!R18=0," ",IF(P_økokom!$C$5="All"," ",IF(P_økokom!$C$5="(Flere elementer)"," ",P_økokom!R18)))</f>
        <v xml:space="preserve"> </v>
      </c>
      <c r="S13" s="116" t="str">
        <f>IF(P_økokom!S18=0," ",IF(P_økokom!$C$5="All"," ",IF(P_økokom!$C$5="(Flere elementer)"," ",P_økokom!S18)))</f>
        <v xml:space="preserve"> </v>
      </c>
      <c r="T13" s="116" t="str">
        <f>IF(P_økokom!T18=0," ",IF(P_økokom!$C$5="All"," ",IF(P_økokom!$C$5="(Flere elementer)"," ",P_økokom!T18)))</f>
        <v xml:space="preserve"> </v>
      </c>
      <c r="U13" s="116" t="str">
        <f>IF(P_økokom!U18=0," ",IF(P_økokom!$C$5="All"," ",IF(P_økokom!$C$5="(Flere elementer)"," ",P_økokom!U18)))</f>
        <v xml:space="preserve"> </v>
      </c>
      <c r="V13" s="116">
        <f>IF(P_økokom!V18=0," ",IF(P_økokom!$C$5="All"," ",IF(P_økokom!$C$5="(Flere elementer)"," ",P_økokom!V18)))</f>
        <v>238</v>
      </c>
    </row>
    <row r="14" spans="1:139" x14ac:dyDescent="0.2">
      <c r="B14" s="115" t="str">
        <f>IF(P_økokom!B19=0," ",IF(P_økokom!$C$5="All"," ",IF(P_økokom!$C$5="(Flere elementer)"," ",P_økokom!B19)))</f>
        <v>5027 Midtre Gauldal</v>
      </c>
      <c r="C14" s="116">
        <f>IF(P_økokom!C19=0," ",IF(P_økokom!$C$5="All"," ",IF(P_økokom!$C$5="(Flere elementer)"," ",P_økokom!C19)))</f>
        <v>122</v>
      </c>
      <c r="D14" s="116">
        <f>IF(P_økokom!D19=0," ",IF(P_økokom!$C$5="All"," ",IF(P_økokom!$C$5="(Flere elementer)"," ",P_økokom!D19)))</f>
        <v>53</v>
      </c>
      <c r="E14" s="116">
        <f>IF(P_økokom!E19=0," ",IF(P_økokom!$C$5="All"," ",IF(P_økokom!$C$5="(Flere elementer)"," ",P_økokom!E19)))</f>
        <v>220</v>
      </c>
      <c r="F14" s="116">
        <f>IF(P_økokom!F19=0," ",IF(P_økokom!$C$5="All"," ",IF(P_økokom!$C$5="(Flere elementer)"," ",P_økokom!F19)))</f>
        <v>206</v>
      </c>
      <c r="G14" s="116" t="str">
        <f>IF(P_økokom!G19=0," ",IF(P_økokom!$C$5="All"," ",IF(P_økokom!$C$5="(Flere elementer)"," ",P_økokom!G19)))</f>
        <v xml:space="preserve"> </v>
      </c>
      <c r="H14" s="116" t="str">
        <f>IF(P_økokom!H19=0," ",IF(P_økokom!$C$5="All"," ",IF(P_økokom!$C$5="(Flere elementer)"," ",P_økokom!H19)))</f>
        <v xml:space="preserve"> </v>
      </c>
      <c r="I14" s="116" t="str">
        <f>IF(P_økokom!I19=0," ",IF(P_økokom!$C$5="All"," ",IF(P_økokom!$C$5="(Flere elementer)"," ",P_økokom!I19)))</f>
        <v xml:space="preserve"> </v>
      </c>
      <c r="J14" s="116" t="str">
        <f>IF(P_økokom!J19=0," ",IF(P_økokom!$C$5="All"," ",IF(P_økokom!$C$5="(Flere elementer)"," ",P_økokom!J19)))</f>
        <v xml:space="preserve"> </v>
      </c>
      <c r="K14" s="116" t="str">
        <f>IF(P_økokom!K19=0," ",IF(P_økokom!$C$5="All"," ",IF(P_økokom!$C$5="(Flere elementer)"," ",P_økokom!K19)))</f>
        <v xml:space="preserve"> </v>
      </c>
      <c r="L14" s="116" t="str">
        <f>IF(P_økokom!L19=0," ",IF(P_økokom!$C$5="All"," ",IF(P_økokom!$C$5="(Flere elementer)"," ",P_økokom!L19)))</f>
        <v xml:space="preserve"> </v>
      </c>
      <c r="M14" s="116" t="str">
        <f>IF(P_økokom!M19=0," ",IF(P_økokom!$C$5="All"," ",IF(P_økokom!$C$5="(Flere elementer)"," ",P_økokom!M19)))</f>
        <v xml:space="preserve"> </v>
      </c>
      <c r="N14" s="116" t="str">
        <f>IF(P_økokom!N19=0," ",IF(P_økokom!$C$5="All"," ",IF(P_økokom!$C$5="(Flere elementer)"," ",P_økokom!N19)))</f>
        <v xml:space="preserve"> </v>
      </c>
      <c r="O14" s="116" t="str">
        <f>IF(P_økokom!O19=0," ",IF(P_økokom!$C$5="All"," ",IF(P_økokom!$C$5="(Flere elementer)"," ",P_økokom!O19)))</f>
        <v xml:space="preserve"> </v>
      </c>
      <c r="P14" s="116">
        <f>IF(P_økokom!P19=0," ",IF(P_økokom!$C$5="All"," ",IF(P_økokom!$C$5="(Flere elementer)"," ",P_økokom!P19)))</f>
        <v>2803</v>
      </c>
      <c r="Q14" s="116" t="str">
        <f>IF(P_økokom!Q19=0," ",IF(P_økokom!$C$5="All"," ",IF(P_økokom!$C$5="(Flere elementer)"," ",P_økokom!Q19)))</f>
        <v xml:space="preserve"> </v>
      </c>
      <c r="R14" s="116" t="str">
        <f>IF(P_økokom!R19=0," ",IF(P_økokom!$C$5="All"," ",IF(P_økokom!$C$5="(Flere elementer)"," ",P_økokom!R19)))</f>
        <v xml:space="preserve"> </v>
      </c>
      <c r="S14" s="116" t="str">
        <f>IF(P_økokom!S19=0," ",IF(P_økokom!$C$5="All"," ",IF(P_økokom!$C$5="(Flere elementer)"," ",P_økokom!S19)))</f>
        <v xml:space="preserve"> </v>
      </c>
      <c r="T14" s="116">
        <f>IF(P_økokom!T19=0," ",IF(P_økokom!$C$5="All"," ",IF(P_økokom!$C$5="(Flere elementer)"," ",P_økokom!T19)))</f>
        <v>255</v>
      </c>
      <c r="U14" s="116" t="str">
        <f>IF(P_økokom!U19=0," ",IF(P_økokom!$C$5="All"," ",IF(P_økokom!$C$5="(Flere elementer)"," ",P_økokom!U19)))</f>
        <v xml:space="preserve"> </v>
      </c>
      <c r="V14" s="116">
        <f>IF(P_økokom!V19=0," ",IF(P_økokom!$C$5="All"," ",IF(P_økokom!$C$5="(Flere elementer)"," ",P_økokom!V19)))</f>
        <v>267</v>
      </c>
    </row>
    <row r="15" spans="1:139" x14ac:dyDescent="0.2">
      <c r="B15" s="115" t="str">
        <f>IF(P_økokom!B20=0," ",IF(P_økokom!$C$5="All"," ",IF(P_økokom!$C$5="(Flere elementer)"," ",P_økokom!B20)))</f>
        <v>5028 Melhus</v>
      </c>
      <c r="C15" s="116">
        <f>IF(P_økokom!C20=0," ",IF(P_økokom!$C$5="All"," ",IF(P_økokom!$C$5="(Flere elementer)"," ",P_økokom!C20)))</f>
        <v>202</v>
      </c>
      <c r="D15" s="116">
        <f>IF(P_økokom!D20=0," ",IF(P_økokom!$C$5="All"," ",IF(P_økokom!$C$5="(Flere elementer)"," ",P_økokom!D20)))</f>
        <v>229</v>
      </c>
      <c r="E15" s="116">
        <f>IF(P_økokom!E20=0," ",IF(P_økokom!$C$5="All"," ",IF(P_økokom!$C$5="(Flere elementer)"," ",P_økokom!E20)))</f>
        <v>595</v>
      </c>
      <c r="F15" s="116">
        <f>IF(P_økokom!F20=0," ",IF(P_økokom!$C$5="All"," ",IF(P_økokom!$C$5="(Flere elementer)"," ",P_økokom!F20)))</f>
        <v>109</v>
      </c>
      <c r="G15" s="116" t="str">
        <f>IF(P_økokom!G20=0," ",IF(P_økokom!$C$5="All"," ",IF(P_økokom!$C$5="(Flere elementer)"," ",P_økokom!G20)))</f>
        <v xml:space="preserve"> </v>
      </c>
      <c r="H15" s="116" t="str">
        <f>IF(P_økokom!H20=0," ",IF(P_økokom!$C$5="All"," ",IF(P_økokom!$C$5="(Flere elementer)"," ",P_økokom!H20)))</f>
        <v xml:space="preserve"> </v>
      </c>
      <c r="I15" s="116">
        <f>IF(P_økokom!I20=0," ",IF(P_økokom!$C$5="All"," ",IF(P_økokom!$C$5="(Flere elementer)"," ",P_økokom!I20)))</f>
        <v>6</v>
      </c>
      <c r="J15" s="116" t="str">
        <f>IF(P_økokom!J20=0," ",IF(P_økokom!$C$5="All"," ",IF(P_økokom!$C$5="(Flere elementer)"," ",P_økokom!J20)))</f>
        <v xml:space="preserve"> </v>
      </c>
      <c r="K15" s="116">
        <f>IF(P_økokom!K20=0," ",IF(P_økokom!$C$5="All"," ",IF(P_økokom!$C$5="(Flere elementer)"," ",P_økokom!K20)))</f>
        <v>3</v>
      </c>
      <c r="L15" s="116">
        <f>IF(P_økokom!L20=0," ",IF(P_økokom!$C$5="All"," ",IF(P_økokom!$C$5="(Flere elementer)"," ",P_økokom!L20)))</f>
        <v>10</v>
      </c>
      <c r="M15" s="116">
        <f>IF(P_økokom!M20=0," ",IF(P_økokom!$C$5="All"," ",IF(P_økokom!$C$5="(Flere elementer)"," ",P_økokom!M20)))</f>
        <v>1</v>
      </c>
      <c r="N15" s="116">
        <f>IF(P_økokom!N20=0," ",IF(P_økokom!$C$5="All"," ",IF(P_økokom!$C$5="(Flere elementer)"," ",P_økokom!N20)))</f>
        <v>2</v>
      </c>
      <c r="O15" s="116">
        <f>IF(P_økokom!O20=0," ",IF(P_økokom!$C$5="All"," ",IF(P_økokom!$C$5="(Flere elementer)"," ",P_økokom!O20)))</f>
        <v>127</v>
      </c>
      <c r="P15" s="116">
        <f>IF(P_økokom!P20=0," ",IF(P_økokom!$C$5="All"," ",IF(P_økokom!$C$5="(Flere elementer)"," ",P_økokom!P20)))</f>
        <v>6218</v>
      </c>
      <c r="Q15" s="116">
        <f>IF(P_økokom!Q20=0," ",IF(P_økokom!$C$5="All"," ",IF(P_økokom!$C$5="(Flere elementer)"," ",P_økokom!Q20)))</f>
        <v>12</v>
      </c>
      <c r="R15" s="116">
        <f>IF(P_økokom!R20=0," ",IF(P_økokom!$C$5="All"," ",IF(P_økokom!$C$5="(Flere elementer)"," ",P_økokom!R20)))</f>
        <v>9</v>
      </c>
      <c r="S15" s="116" t="str">
        <f>IF(P_økokom!S20=0," ",IF(P_økokom!$C$5="All"," ",IF(P_økokom!$C$5="(Flere elementer)"," ",P_økokom!S20)))</f>
        <v xml:space="preserve"> </v>
      </c>
      <c r="T15" s="116">
        <f>IF(P_økokom!T20=0," ",IF(P_økokom!$C$5="All"," ",IF(P_økokom!$C$5="(Flere elementer)"," ",P_økokom!T20)))</f>
        <v>2069</v>
      </c>
      <c r="U15" s="116">
        <f>IF(P_økokom!U20=0," ",IF(P_økokom!$C$5="All"," ",IF(P_økokom!$C$5="(Flere elementer)"," ",P_økokom!U20)))</f>
        <v>5</v>
      </c>
      <c r="V15" s="116">
        <f>IF(P_økokom!V20=0," ",IF(P_økokom!$C$5="All"," ",IF(P_økokom!$C$5="(Flere elementer)"," ",P_økokom!V20)))</f>
        <v>556</v>
      </c>
    </row>
    <row r="16" spans="1:139" x14ac:dyDescent="0.2">
      <c r="B16" s="115" t="str">
        <f>IF(P_økokom!B21=0," ",IF(P_økokom!$C$5="All"," ",IF(P_økokom!$C$5="(Flere elementer)"," ",P_økokom!B21)))</f>
        <v>5029 Skaun</v>
      </c>
      <c r="C16" s="116">
        <f>IF(P_økokom!C21=0," ",IF(P_økokom!$C$5="All"," ",IF(P_økokom!$C$5="(Flere elementer)"," ",P_økokom!C21)))</f>
        <v>47</v>
      </c>
      <c r="D16" s="116">
        <f>IF(P_økokom!D21=0," ",IF(P_økokom!$C$5="All"," ",IF(P_økokom!$C$5="(Flere elementer)"," ",P_økokom!D21)))</f>
        <v>86</v>
      </c>
      <c r="E16" s="116">
        <f>IF(P_økokom!E21=0," ",IF(P_økokom!$C$5="All"," ",IF(P_økokom!$C$5="(Flere elementer)"," ",P_økokom!E21)))</f>
        <v>181</v>
      </c>
      <c r="F16" s="116" t="str">
        <f>IF(P_økokom!F21=0," ",IF(P_økokom!$C$5="All"," ",IF(P_økokom!$C$5="(Flere elementer)"," ",P_økokom!F21)))</f>
        <v xml:space="preserve"> </v>
      </c>
      <c r="G16" s="116" t="str">
        <f>IF(P_økokom!G21=0," ",IF(P_økokom!$C$5="All"," ",IF(P_økokom!$C$5="(Flere elementer)"," ",P_økokom!G21)))</f>
        <v xml:space="preserve"> </v>
      </c>
      <c r="H16" s="116" t="str">
        <f>IF(P_økokom!H21=0," ",IF(P_økokom!$C$5="All"," ",IF(P_økokom!$C$5="(Flere elementer)"," ",P_økokom!H21)))</f>
        <v xml:space="preserve"> </v>
      </c>
      <c r="I16" s="116" t="str">
        <f>IF(P_økokom!I21=0," ",IF(P_økokom!$C$5="All"," ",IF(P_økokom!$C$5="(Flere elementer)"," ",P_økokom!I21)))</f>
        <v xml:space="preserve"> </v>
      </c>
      <c r="J16" s="116" t="str">
        <f>IF(P_økokom!J21=0," ",IF(P_økokom!$C$5="All"," ",IF(P_økokom!$C$5="(Flere elementer)"," ",P_økokom!J21)))</f>
        <v xml:space="preserve"> </v>
      </c>
      <c r="K16" s="116" t="str">
        <f>IF(P_økokom!K21=0," ",IF(P_økokom!$C$5="All"," ",IF(P_økokom!$C$5="(Flere elementer)"," ",P_økokom!K21)))</f>
        <v xml:space="preserve"> </v>
      </c>
      <c r="L16" s="116" t="str">
        <f>IF(P_økokom!L21=0," ",IF(P_økokom!$C$5="All"," ",IF(P_økokom!$C$5="(Flere elementer)"," ",P_økokom!L21)))</f>
        <v xml:space="preserve"> </v>
      </c>
      <c r="M16" s="116" t="str">
        <f>IF(P_økokom!M21=0," ",IF(P_økokom!$C$5="All"," ",IF(P_økokom!$C$5="(Flere elementer)"," ",P_økokom!M21)))</f>
        <v xml:space="preserve"> </v>
      </c>
      <c r="N16" s="116">
        <f>IF(P_økokom!N21=0," ",IF(P_økokom!$C$5="All"," ",IF(P_økokom!$C$5="(Flere elementer)"," ",P_økokom!N21)))</f>
        <v>14</v>
      </c>
      <c r="O16" s="116">
        <f>IF(P_økokom!O21=0," ",IF(P_økokom!$C$5="All"," ",IF(P_økokom!$C$5="(Flere elementer)"," ",P_økokom!O21)))</f>
        <v>27</v>
      </c>
      <c r="P16" s="116">
        <f>IF(P_økokom!P21=0," ",IF(P_økokom!$C$5="All"," ",IF(P_økokom!$C$5="(Flere elementer)"," ",P_økokom!P21)))</f>
        <v>2879</v>
      </c>
      <c r="Q16" s="116" t="str">
        <f>IF(P_økokom!Q21=0," ",IF(P_økokom!$C$5="All"," ",IF(P_økokom!$C$5="(Flere elementer)"," ",P_økokom!Q21)))</f>
        <v xml:space="preserve"> </v>
      </c>
      <c r="R16" s="116" t="str">
        <f>IF(P_økokom!R21=0," ",IF(P_økokom!$C$5="All"," ",IF(P_økokom!$C$5="(Flere elementer)"," ",P_økokom!R21)))</f>
        <v xml:space="preserve"> </v>
      </c>
      <c r="S16" s="116" t="str">
        <f>IF(P_økokom!S21=0," ",IF(P_økokom!$C$5="All"," ",IF(P_økokom!$C$5="(Flere elementer)"," ",P_økokom!S21)))</f>
        <v xml:space="preserve"> </v>
      </c>
      <c r="T16" s="116">
        <f>IF(P_økokom!T21=0," ",IF(P_økokom!$C$5="All"," ",IF(P_økokom!$C$5="(Flere elementer)"," ",P_økokom!T21)))</f>
        <v>319</v>
      </c>
      <c r="U16" s="116">
        <f>IF(P_økokom!U21=0," ",IF(P_økokom!$C$5="All"," ",IF(P_økokom!$C$5="(Flere elementer)"," ",P_økokom!U21)))</f>
        <v>2</v>
      </c>
      <c r="V16" s="116">
        <f>IF(P_økokom!V21=0," ",IF(P_økokom!$C$5="All"," ",IF(P_økokom!$C$5="(Flere elementer)"," ",P_økokom!V21)))</f>
        <v>330</v>
      </c>
    </row>
    <row r="17" spans="2:22" x14ac:dyDescent="0.2">
      <c r="B17" s="115" t="str">
        <f>IF(P_økokom!B22=0," ",IF(P_økokom!$C$5="All"," ",IF(P_økokom!$C$5="(Flere elementer)"," ",P_økokom!B22)))</f>
        <v>5031 Malvik</v>
      </c>
      <c r="C17" s="116">
        <f>IF(P_økokom!C22=0," ",IF(P_økokom!$C$5="All"," ",IF(P_økokom!$C$5="(Flere elementer)"," ",P_økokom!C22)))</f>
        <v>6</v>
      </c>
      <c r="D17" s="116" t="str">
        <f>IF(P_økokom!D22=0," ",IF(P_økokom!$C$5="All"," ",IF(P_økokom!$C$5="(Flere elementer)"," ",P_økokom!D22)))</f>
        <v xml:space="preserve"> </v>
      </c>
      <c r="E17" s="116">
        <f>IF(P_økokom!E22=0," ",IF(P_økokom!$C$5="All"," ",IF(P_økokom!$C$5="(Flere elementer)"," ",P_økokom!E22)))</f>
        <v>12</v>
      </c>
      <c r="F17" s="116">
        <f>IF(P_økokom!F22=0," ",IF(P_økokom!$C$5="All"," ",IF(P_økokom!$C$5="(Flere elementer)"," ",P_økokom!F22)))</f>
        <v>163</v>
      </c>
      <c r="G17" s="116" t="str">
        <f>IF(P_økokom!G22=0," ",IF(P_økokom!$C$5="All"," ",IF(P_økokom!$C$5="(Flere elementer)"," ",P_økokom!G22)))</f>
        <v xml:space="preserve"> </v>
      </c>
      <c r="H17" s="116" t="str">
        <f>IF(P_økokom!H22=0," ",IF(P_økokom!$C$5="All"," ",IF(P_økokom!$C$5="(Flere elementer)"," ",P_økokom!H22)))</f>
        <v xml:space="preserve"> </v>
      </c>
      <c r="I17" s="116" t="str">
        <f>IF(P_økokom!I22=0," ",IF(P_økokom!$C$5="All"," ",IF(P_økokom!$C$5="(Flere elementer)"," ",P_økokom!I22)))</f>
        <v xml:space="preserve"> </v>
      </c>
      <c r="J17" s="116" t="str">
        <f>IF(P_økokom!J22=0," ",IF(P_økokom!$C$5="All"," ",IF(P_økokom!$C$5="(Flere elementer)"," ",P_økokom!J22)))</f>
        <v xml:space="preserve"> </v>
      </c>
      <c r="K17" s="116" t="str">
        <f>IF(P_økokom!K22=0," ",IF(P_økokom!$C$5="All"," ",IF(P_økokom!$C$5="(Flere elementer)"," ",P_økokom!K22)))</f>
        <v xml:space="preserve"> </v>
      </c>
      <c r="L17" s="116" t="str">
        <f>IF(P_økokom!L22=0," ",IF(P_økokom!$C$5="All"," ",IF(P_økokom!$C$5="(Flere elementer)"," ",P_økokom!L22)))</f>
        <v xml:space="preserve"> </v>
      </c>
      <c r="M17" s="116" t="str">
        <f>IF(P_økokom!M22=0," ",IF(P_økokom!$C$5="All"," ",IF(P_økokom!$C$5="(Flere elementer)"," ",P_økokom!M22)))</f>
        <v xml:space="preserve"> </v>
      </c>
      <c r="N17" s="116" t="str">
        <f>IF(P_økokom!N22=0," ",IF(P_økokom!$C$5="All"," ",IF(P_økokom!$C$5="(Flere elementer)"," ",P_økokom!N22)))</f>
        <v xml:space="preserve"> </v>
      </c>
      <c r="O17" s="116" t="str">
        <f>IF(P_økokom!O22=0," ",IF(P_økokom!$C$5="All"," ",IF(P_økokom!$C$5="(Flere elementer)"," ",P_økokom!O22)))</f>
        <v xml:space="preserve"> </v>
      </c>
      <c r="P17" s="116">
        <f>IF(P_økokom!P22=0," ",IF(P_økokom!$C$5="All"," ",IF(P_økokom!$C$5="(Flere elementer)"," ",P_økokom!P22)))</f>
        <v>426</v>
      </c>
      <c r="Q17" s="116" t="str">
        <f>IF(P_økokom!Q22=0," ",IF(P_økokom!$C$5="All"," ",IF(P_økokom!$C$5="(Flere elementer)"," ",P_økokom!Q22)))</f>
        <v xml:space="preserve"> </v>
      </c>
      <c r="R17" s="116" t="str">
        <f>IF(P_økokom!R22=0," ",IF(P_økokom!$C$5="All"," ",IF(P_økokom!$C$5="(Flere elementer)"," ",P_økokom!R22)))</f>
        <v xml:space="preserve"> </v>
      </c>
      <c r="S17" s="116" t="str">
        <f>IF(P_økokom!S22=0," ",IF(P_økokom!$C$5="All"," ",IF(P_økokom!$C$5="(Flere elementer)"," ",P_økokom!S22)))</f>
        <v xml:space="preserve"> </v>
      </c>
      <c r="T17" s="116" t="str">
        <f>IF(P_økokom!T22=0," ",IF(P_økokom!$C$5="All"," ",IF(P_økokom!$C$5="(Flere elementer)"," ",P_økokom!T22)))</f>
        <v xml:space="preserve"> </v>
      </c>
      <c r="U17" s="116">
        <f>IF(P_økokom!U22=0," ",IF(P_økokom!$C$5="All"," ",IF(P_økokom!$C$5="(Flere elementer)"," ",P_økokom!U22)))</f>
        <v>2</v>
      </c>
      <c r="V17" s="116">
        <f>IF(P_økokom!V22=0," ",IF(P_økokom!$C$5="All"," ",IF(P_økokom!$C$5="(Flere elementer)"," ",P_økokom!V22)))</f>
        <v>150</v>
      </c>
    </row>
    <row r="18" spans="2:22" x14ac:dyDescent="0.2">
      <c r="B18" s="115" t="str">
        <f>IF(P_økokom!B23=0," ",IF(P_økokom!$C$5="All"," ",IF(P_økokom!$C$5="(Flere elementer)"," ",P_økokom!B23)))</f>
        <v>5032 Selbu</v>
      </c>
      <c r="C18" s="116" t="str">
        <f>IF(P_økokom!C23=0," ",IF(P_økokom!$C$5="All"," ",IF(P_økokom!$C$5="(Flere elementer)"," ",P_økokom!C23)))</f>
        <v xml:space="preserve"> </v>
      </c>
      <c r="D18" s="116" t="str">
        <f>IF(P_økokom!D23=0," ",IF(P_økokom!$C$5="All"," ",IF(P_økokom!$C$5="(Flere elementer)"," ",P_økokom!D23)))</f>
        <v xml:space="preserve"> </v>
      </c>
      <c r="E18" s="116" t="str">
        <f>IF(P_økokom!E23=0," ",IF(P_økokom!$C$5="All"," ",IF(P_økokom!$C$5="(Flere elementer)"," ",P_økokom!E23)))</f>
        <v xml:space="preserve"> </v>
      </c>
      <c r="F18" s="116">
        <f>IF(P_økokom!F23=0," ",IF(P_økokom!$C$5="All"," ",IF(P_økokom!$C$5="(Flere elementer)"," ",P_økokom!F23)))</f>
        <v>132</v>
      </c>
      <c r="G18" s="116" t="str">
        <f>IF(P_økokom!G23=0," ",IF(P_økokom!$C$5="All"," ",IF(P_økokom!$C$5="(Flere elementer)"," ",P_økokom!G23)))</f>
        <v xml:space="preserve"> </v>
      </c>
      <c r="H18" s="116" t="str">
        <f>IF(P_økokom!H23=0," ",IF(P_økokom!$C$5="All"," ",IF(P_økokom!$C$5="(Flere elementer)"," ",P_økokom!H23)))</f>
        <v xml:space="preserve"> </v>
      </c>
      <c r="I18" s="116" t="str">
        <f>IF(P_økokom!I23=0," ",IF(P_økokom!$C$5="All"," ",IF(P_økokom!$C$5="(Flere elementer)"," ",P_økokom!I23)))</f>
        <v xml:space="preserve"> </v>
      </c>
      <c r="J18" s="116" t="str">
        <f>IF(P_økokom!J23=0," ",IF(P_økokom!$C$5="All"," ",IF(P_økokom!$C$5="(Flere elementer)"," ",P_økokom!J23)))</f>
        <v xml:space="preserve"> </v>
      </c>
      <c r="K18" s="116">
        <f>IF(P_økokom!K23=0," ",IF(P_økokom!$C$5="All"," ",IF(P_økokom!$C$5="(Flere elementer)"," ",P_økokom!K23)))</f>
        <v>8</v>
      </c>
      <c r="L18" s="116" t="str">
        <f>IF(P_økokom!L23=0," ",IF(P_økokom!$C$5="All"," ",IF(P_økokom!$C$5="(Flere elementer)"," ",P_økokom!L23)))</f>
        <v xml:space="preserve"> </v>
      </c>
      <c r="M18" s="116" t="str">
        <f>IF(P_økokom!M23=0," ",IF(P_økokom!$C$5="All"," ",IF(P_økokom!$C$5="(Flere elementer)"," ",P_økokom!M23)))</f>
        <v xml:space="preserve"> </v>
      </c>
      <c r="N18" s="116" t="str">
        <f>IF(P_økokom!N23=0," ",IF(P_økokom!$C$5="All"," ",IF(P_økokom!$C$5="(Flere elementer)"," ",P_økokom!N23)))</f>
        <v xml:space="preserve"> </v>
      </c>
      <c r="O18" s="116" t="str">
        <f>IF(P_økokom!O23=0," ",IF(P_økokom!$C$5="All"," ",IF(P_økokom!$C$5="(Flere elementer)"," ",P_økokom!O23)))</f>
        <v xml:space="preserve"> </v>
      </c>
      <c r="P18" s="116">
        <f>IF(P_økokom!P23=0," ",IF(P_økokom!$C$5="All"," ",IF(P_økokom!$C$5="(Flere elementer)"," ",P_økokom!P23)))</f>
        <v>98</v>
      </c>
      <c r="Q18" s="116" t="str">
        <f>IF(P_økokom!Q23=0," ",IF(P_økokom!$C$5="All"," ",IF(P_økokom!$C$5="(Flere elementer)"," ",P_økokom!Q23)))</f>
        <v xml:space="preserve"> </v>
      </c>
      <c r="R18" s="116" t="str">
        <f>IF(P_økokom!R23=0," ",IF(P_økokom!$C$5="All"," ",IF(P_økokom!$C$5="(Flere elementer)"," ",P_økokom!R23)))</f>
        <v xml:space="preserve"> </v>
      </c>
      <c r="S18" s="116" t="str">
        <f>IF(P_økokom!S23=0," ",IF(P_økokom!$C$5="All"," ",IF(P_økokom!$C$5="(Flere elementer)"," ",P_økokom!S23)))</f>
        <v xml:space="preserve"> </v>
      </c>
      <c r="T18" s="116" t="str">
        <f>IF(P_økokom!T23=0," ",IF(P_økokom!$C$5="All"," ",IF(P_økokom!$C$5="(Flere elementer)"," ",P_økokom!T23)))</f>
        <v xml:space="preserve"> </v>
      </c>
      <c r="U18" s="116" t="str">
        <f>IF(P_økokom!U23=0," ",IF(P_økokom!$C$5="All"," ",IF(P_økokom!$C$5="(Flere elementer)"," ",P_økokom!U23)))</f>
        <v xml:space="preserve"> </v>
      </c>
      <c r="V18" s="116">
        <f>IF(P_økokom!V23=0," ",IF(P_økokom!$C$5="All"," ",IF(P_økokom!$C$5="(Flere elementer)"," ",P_økokom!V23)))</f>
        <v>61</v>
      </c>
    </row>
    <row r="19" spans="2:22" x14ac:dyDescent="0.2">
      <c r="B19" s="115" t="str">
        <f>IF(P_økokom!B24=0," ",IF(P_økokom!$C$5="All"," ",IF(P_økokom!$C$5="(Flere elementer)"," ",P_økokom!B24)))</f>
        <v>5033 Tydal</v>
      </c>
      <c r="C19" s="116" t="str">
        <f>IF(P_økokom!C24=0," ",IF(P_økokom!$C$5="All"," ",IF(P_økokom!$C$5="(Flere elementer)"," ",P_økokom!C24)))</f>
        <v xml:space="preserve"> </v>
      </c>
      <c r="D19" s="116" t="str">
        <f>IF(P_økokom!D24=0," ",IF(P_økokom!$C$5="All"," ",IF(P_økokom!$C$5="(Flere elementer)"," ",P_økokom!D24)))</f>
        <v xml:space="preserve"> </v>
      </c>
      <c r="E19" s="116" t="str">
        <f>IF(P_økokom!E24=0," ",IF(P_økokom!$C$5="All"," ",IF(P_økokom!$C$5="(Flere elementer)"," ",P_økokom!E24)))</f>
        <v xml:space="preserve"> </v>
      </c>
      <c r="F19" s="116" t="str">
        <f>IF(P_økokom!F24=0," ",IF(P_økokom!$C$5="All"," ",IF(P_økokom!$C$5="(Flere elementer)"," ",P_økokom!F24)))</f>
        <v xml:space="preserve"> </v>
      </c>
      <c r="G19" s="116" t="str">
        <f>IF(P_økokom!G24=0," ",IF(P_økokom!$C$5="All"," ",IF(P_økokom!$C$5="(Flere elementer)"," ",P_økokom!G24)))</f>
        <v xml:space="preserve"> </v>
      </c>
      <c r="H19" s="116" t="str">
        <f>IF(P_økokom!H24=0," ",IF(P_økokom!$C$5="All"," ",IF(P_økokom!$C$5="(Flere elementer)"," ",P_økokom!H24)))</f>
        <v xml:space="preserve"> </v>
      </c>
      <c r="I19" s="116" t="str">
        <f>IF(P_økokom!I24=0," ",IF(P_økokom!$C$5="All"," ",IF(P_økokom!$C$5="(Flere elementer)"," ",P_økokom!I24)))</f>
        <v xml:space="preserve"> </v>
      </c>
      <c r="J19" s="116" t="str">
        <f>IF(P_økokom!J24=0," ",IF(P_økokom!$C$5="All"," ",IF(P_økokom!$C$5="(Flere elementer)"," ",P_økokom!J24)))</f>
        <v xml:space="preserve"> </v>
      </c>
      <c r="K19" s="116" t="str">
        <f>IF(P_økokom!K24=0," ",IF(P_økokom!$C$5="All"," ",IF(P_økokom!$C$5="(Flere elementer)"," ",P_økokom!K24)))</f>
        <v xml:space="preserve"> </v>
      </c>
      <c r="L19" s="116" t="str">
        <f>IF(P_økokom!L24=0," ",IF(P_økokom!$C$5="All"," ",IF(P_økokom!$C$5="(Flere elementer)"," ",P_økokom!L24)))</f>
        <v xml:space="preserve"> </v>
      </c>
      <c r="M19" s="116" t="str">
        <f>IF(P_økokom!M24=0," ",IF(P_økokom!$C$5="All"," ",IF(P_økokom!$C$5="(Flere elementer)"," ",P_økokom!M24)))</f>
        <v xml:space="preserve"> </v>
      </c>
      <c r="N19" s="116" t="str">
        <f>IF(P_økokom!N24=0," ",IF(P_økokom!$C$5="All"," ",IF(P_økokom!$C$5="(Flere elementer)"," ",P_økokom!N24)))</f>
        <v xml:space="preserve"> </v>
      </c>
      <c r="O19" s="116" t="str">
        <f>IF(P_økokom!O24=0," ",IF(P_økokom!$C$5="All"," ",IF(P_økokom!$C$5="(Flere elementer)"," ",P_økokom!O24)))</f>
        <v xml:space="preserve"> </v>
      </c>
      <c r="P19" s="116" t="str">
        <f>IF(P_økokom!P24=0," ",IF(P_økokom!$C$5="All"," ",IF(P_økokom!$C$5="(Flere elementer)"," ",P_økokom!P24)))</f>
        <v xml:space="preserve"> </v>
      </c>
      <c r="Q19" s="116" t="str">
        <f>IF(P_økokom!Q24=0," ",IF(P_økokom!$C$5="All"," ",IF(P_økokom!$C$5="(Flere elementer)"," ",P_økokom!Q24)))</f>
        <v xml:space="preserve"> </v>
      </c>
      <c r="R19" s="116" t="str">
        <f>IF(P_økokom!R24=0," ",IF(P_økokom!$C$5="All"," ",IF(P_økokom!$C$5="(Flere elementer)"," ",P_økokom!R24)))</f>
        <v xml:space="preserve"> </v>
      </c>
      <c r="S19" s="116" t="str">
        <f>IF(P_økokom!S24=0," ",IF(P_økokom!$C$5="All"," ",IF(P_økokom!$C$5="(Flere elementer)"," ",P_økokom!S24)))</f>
        <v xml:space="preserve"> </v>
      </c>
      <c r="T19" s="116" t="str">
        <f>IF(P_økokom!T24=0," ",IF(P_økokom!$C$5="All"," ",IF(P_økokom!$C$5="(Flere elementer)"," ",P_økokom!T24)))</f>
        <v xml:space="preserve"> </v>
      </c>
      <c r="U19" s="116" t="str">
        <f>IF(P_økokom!U24=0," ",IF(P_økokom!$C$5="All"," ",IF(P_økokom!$C$5="(Flere elementer)"," ",P_økokom!U24)))</f>
        <v xml:space="preserve"> </v>
      </c>
      <c r="V19" s="116" t="str">
        <f>IF(P_økokom!V24=0," ",IF(P_økokom!$C$5="All"," ",IF(P_økokom!$C$5="(Flere elementer)"," ",P_økokom!V24)))</f>
        <v xml:space="preserve"> </v>
      </c>
    </row>
    <row r="20" spans="2:22" x14ac:dyDescent="0.2">
      <c r="B20" s="115" t="str">
        <f>IF(P_økokom!B25=0," ",IF(P_økokom!$C$5="All"," ",IF(P_økokom!$C$5="(Flere elementer)"," ",P_økokom!B25)))</f>
        <v>5034 Meråker</v>
      </c>
      <c r="C20" s="116" t="str">
        <f>IF(P_økokom!C25=0," ",IF(P_økokom!$C$5="All"," ",IF(P_økokom!$C$5="(Flere elementer)"," ",P_økokom!C25)))</f>
        <v xml:space="preserve"> </v>
      </c>
      <c r="D20" s="116" t="str">
        <f>IF(P_økokom!D25=0," ",IF(P_økokom!$C$5="All"," ",IF(P_økokom!$C$5="(Flere elementer)"," ",P_økokom!D25)))</f>
        <v xml:space="preserve"> </v>
      </c>
      <c r="E20" s="116" t="str">
        <f>IF(P_økokom!E25=0," ",IF(P_økokom!$C$5="All"," ",IF(P_økokom!$C$5="(Flere elementer)"," ",P_økokom!E25)))</f>
        <v xml:space="preserve"> </v>
      </c>
      <c r="F20" s="116" t="str">
        <f>IF(P_økokom!F25=0," ",IF(P_økokom!$C$5="All"," ",IF(P_økokom!$C$5="(Flere elementer)"," ",P_økokom!F25)))</f>
        <v xml:space="preserve"> </v>
      </c>
      <c r="G20" s="116" t="str">
        <f>IF(P_økokom!G25=0," ",IF(P_økokom!$C$5="All"," ",IF(P_økokom!$C$5="(Flere elementer)"," ",P_økokom!G25)))</f>
        <v xml:space="preserve"> </v>
      </c>
      <c r="H20" s="116" t="str">
        <f>IF(P_økokom!H25=0," ",IF(P_økokom!$C$5="All"," ",IF(P_økokom!$C$5="(Flere elementer)"," ",P_økokom!H25)))</f>
        <v xml:space="preserve"> </v>
      </c>
      <c r="I20" s="116" t="str">
        <f>IF(P_økokom!I25=0," ",IF(P_økokom!$C$5="All"," ",IF(P_økokom!$C$5="(Flere elementer)"," ",P_økokom!I25)))</f>
        <v xml:space="preserve"> </v>
      </c>
      <c r="J20" s="116" t="str">
        <f>IF(P_økokom!J25=0," ",IF(P_økokom!$C$5="All"," ",IF(P_økokom!$C$5="(Flere elementer)"," ",P_økokom!J25)))</f>
        <v xml:space="preserve"> </v>
      </c>
      <c r="K20" s="116" t="str">
        <f>IF(P_økokom!K25=0," ",IF(P_økokom!$C$5="All"," ",IF(P_økokom!$C$5="(Flere elementer)"," ",P_økokom!K25)))</f>
        <v xml:space="preserve"> </v>
      </c>
      <c r="L20" s="116" t="str">
        <f>IF(P_økokom!L25=0," ",IF(P_økokom!$C$5="All"," ",IF(P_økokom!$C$5="(Flere elementer)"," ",P_økokom!L25)))</f>
        <v xml:space="preserve"> </v>
      </c>
      <c r="M20" s="116" t="str">
        <f>IF(P_økokom!M25=0," ",IF(P_økokom!$C$5="All"," ",IF(P_økokom!$C$5="(Flere elementer)"," ",P_økokom!M25)))</f>
        <v xml:space="preserve"> </v>
      </c>
      <c r="N20" s="116" t="str">
        <f>IF(P_økokom!N25=0," ",IF(P_økokom!$C$5="All"," ",IF(P_økokom!$C$5="(Flere elementer)"," ",P_økokom!N25)))</f>
        <v xml:space="preserve"> </v>
      </c>
      <c r="O20" s="116" t="str">
        <f>IF(P_økokom!O25=0," ",IF(P_økokom!$C$5="All"," ",IF(P_økokom!$C$5="(Flere elementer)"," ",P_økokom!O25)))</f>
        <v xml:space="preserve"> </v>
      </c>
      <c r="P20" s="116">
        <f>IF(P_økokom!P25=0," ",IF(P_økokom!$C$5="All"," ",IF(P_økokom!$C$5="(Flere elementer)"," ",P_økokom!P25)))</f>
        <v>77</v>
      </c>
      <c r="Q20" s="116" t="str">
        <f>IF(P_økokom!Q25=0," ",IF(P_økokom!$C$5="All"," ",IF(P_økokom!$C$5="(Flere elementer)"," ",P_økokom!Q25)))</f>
        <v xml:space="preserve"> </v>
      </c>
      <c r="R20" s="116" t="str">
        <f>IF(P_økokom!R25=0," ",IF(P_økokom!$C$5="All"," ",IF(P_økokom!$C$5="(Flere elementer)"," ",P_økokom!R25)))</f>
        <v xml:space="preserve"> </v>
      </c>
      <c r="S20" s="116" t="str">
        <f>IF(P_økokom!S25=0," ",IF(P_økokom!$C$5="All"," ",IF(P_økokom!$C$5="(Flere elementer)"," ",P_økokom!S25)))</f>
        <v xml:space="preserve"> </v>
      </c>
      <c r="T20" s="116" t="str">
        <f>IF(P_økokom!T25=0," ",IF(P_økokom!$C$5="All"," ",IF(P_økokom!$C$5="(Flere elementer)"," ",P_økokom!T25)))</f>
        <v xml:space="preserve"> </v>
      </c>
      <c r="U20" s="116" t="str">
        <f>IF(P_økokom!U25=0," ",IF(P_økokom!$C$5="All"," ",IF(P_økokom!$C$5="(Flere elementer)"," ",P_økokom!U25)))</f>
        <v xml:space="preserve"> </v>
      </c>
      <c r="V20" s="116" t="str">
        <f>IF(P_økokom!V25=0," ",IF(P_økokom!$C$5="All"," ",IF(P_økokom!$C$5="(Flere elementer)"," ",P_økokom!V25)))</f>
        <v xml:space="preserve"> </v>
      </c>
    </row>
    <row r="21" spans="2:22" x14ac:dyDescent="0.2">
      <c r="B21" s="115" t="str">
        <f>IF(P_økokom!B26=0," ",IF(P_økokom!$C$5="All"," ",IF(P_økokom!$C$5="(Flere elementer)"," ",P_økokom!B26)))</f>
        <v>5035 Stjørdal</v>
      </c>
      <c r="C21" s="116">
        <f>IF(P_økokom!C26=0," ",IF(P_økokom!$C$5="All"," ",IF(P_økokom!$C$5="(Flere elementer)"," ",P_økokom!C26)))</f>
        <v>40</v>
      </c>
      <c r="D21" s="116" t="str">
        <f>IF(P_økokom!D26=0," ",IF(P_økokom!$C$5="All"," ",IF(P_økokom!$C$5="(Flere elementer)"," ",P_økokom!D26)))</f>
        <v xml:space="preserve"> </v>
      </c>
      <c r="E21" s="116">
        <f>IF(P_økokom!E26=0," ",IF(P_økokom!$C$5="All"," ",IF(P_økokom!$C$5="(Flere elementer)"," ",P_økokom!E26)))</f>
        <v>60</v>
      </c>
      <c r="F21" s="116">
        <f>IF(P_økokom!F26=0," ",IF(P_økokom!$C$5="All"," ",IF(P_økokom!$C$5="(Flere elementer)"," ",P_økokom!F26)))</f>
        <v>270</v>
      </c>
      <c r="G21" s="116" t="str">
        <f>IF(P_økokom!G26=0," ",IF(P_økokom!$C$5="All"," ",IF(P_økokom!$C$5="(Flere elementer)"," ",P_økokom!G26)))</f>
        <v xml:space="preserve"> </v>
      </c>
      <c r="H21" s="116" t="str">
        <f>IF(P_økokom!H26=0," ",IF(P_økokom!$C$5="All"," ",IF(P_økokom!$C$5="(Flere elementer)"," ",P_økokom!H26)))</f>
        <v xml:space="preserve"> </v>
      </c>
      <c r="I21" s="116" t="str">
        <f>IF(P_økokom!I26=0," ",IF(P_økokom!$C$5="All"," ",IF(P_økokom!$C$5="(Flere elementer)"," ",P_økokom!I26)))</f>
        <v xml:space="preserve"> </v>
      </c>
      <c r="J21" s="116" t="str">
        <f>IF(P_økokom!J26=0," ",IF(P_økokom!$C$5="All"," ",IF(P_økokom!$C$5="(Flere elementer)"," ",P_økokom!J26)))</f>
        <v xml:space="preserve"> </v>
      </c>
      <c r="K21" s="116">
        <f>IF(P_økokom!K26=0," ",IF(P_økokom!$C$5="All"," ",IF(P_økokom!$C$5="(Flere elementer)"," ",P_økokom!K26)))</f>
        <v>5</v>
      </c>
      <c r="L21" s="116" t="str">
        <f>IF(P_økokom!L26=0," ",IF(P_økokom!$C$5="All"," ",IF(P_økokom!$C$5="(Flere elementer)"," ",P_økokom!L26)))</f>
        <v xml:space="preserve"> </v>
      </c>
      <c r="M21" s="116" t="str">
        <f>IF(P_økokom!M26=0," ",IF(P_økokom!$C$5="All"," ",IF(P_økokom!$C$5="(Flere elementer)"," ",P_økokom!M26)))</f>
        <v xml:space="preserve"> </v>
      </c>
      <c r="N21" s="116">
        <f>IF(P_økokom!N26=0," ",IF(P_økokom!$C$5="All"," ",IF(P_økokom!$C$5="(Flere elementer)"," ",P_økokom!N26)))</f>
        <v>29</v>
      </c>
      <c r="O21" s="116" t="str">
        <f>IF(P_økokom!O26=0," ",IF(P_økokom!$C$5="All"," ",IF(P_økokom!$C$5="(Flere elementer)"," ",P_økokom!O26)))</f>
        <v xml:space="preserve"> </v>
      </c>
      <c r="P21" s="116">
        <f>IF(P_økokom!P26=0," ",IF(P_økokom!$C$5="All"," ",IF(P_økokom!$C$5="(Flere elementer)"," ",P_økokom!P26)))</f>
        <v>1242</v>
      </c>
      <c r="Q21" s="116">
        <f>IF(P_økokom!Q26=0," ",IF(P_økokom!$C$5="All"," ",IF(P_økokom!$C$5="(Flere elementer)"," ",P_økokom!Q26)))</f>
        <v>3</v>
      </c>
      <c r="R21" s="116">
        <f>IF(P_økokom!R26=0," ",IF(P_økokom!$C$5="All"," ",IF(P_økokom!$C$5="(Flere elementer)"," ",P_økokom!R26)))</f>
        <v>6</v>
      </c>
      <c r="S21" s="116" t="str">
        <f>IF(P_økokom!S26=0," ",IF(P_økokom!$C$5="All"," ",IF(P_økokom!$C$5="(Flere elementer)"," ",P_økokom!S26)))</f>
        <v xml:space="preserve"> </v>
      </c>
      <c r="T21" s="116">
        <f>IF(P_økokom!T26=0," ",IF(P_økokom!$C$5="All"," ",IF(P_økokom!$C$5="(Flere elementer)"," ",P_økokom!T26)))</f>
        <v>250</v>
      </c>
      <c r="U21" s="116">
        <f>IF(P_økokom!U26=0," ",IF(P_økokom!$C$5="All"," ",IF(P_økokom!$C$5="(Flere elementer)"," ",P_økokom!U26)))</f>
        <v>1</v>
      </c>
      <c r="V21" s="116">
        <f>IF(P_økokom!V26=0," ",IF(P_økokom!$C$5="All"," ",IF(P_økokom!$C$5="(Flere elementer)"," ",P_økokom!V26)))</f>
        <v>164</v>
      </c>
    </row>
    <row r="22" spans="2:22" x14ac:dyDescent="0.2">
      <c r="B22" s="115" t="str">
        <f>IF(P_økokom!B27=0," ",IF(P_økokom!$C$5="All"," ",IF(P_økokom!$C$5="(Flere elementer)"," ",P_økokom!B27)))</f>
        <v>5036 Frosta</v>
      </c>
      <c r="C22" s="116" t="str">
        <f>IF(P_økokom!C27=0," ",IF(P_økokom!$C$5="All"," ",IF(P_økokom!$C$5="(Flere elementer)"," ",P_økokom!C27)))</f>
        <v xml:space="preserve"> </v>
      </c>
      <c r="D22" s="116" t="str">
        <f>IF(P_økokom!D27=0," ",IF(P_økokom!$C$5="All"," ",IF(P_økokom!$C$5="(Flere elementer)"," ",P_økokom!D27)))</f>
        <v xml:space="preserve"> </v>
      </c>
      <c r="E22" s="116" t="str">
        <f>IF(P_økokom!E27=0," ",IF(P_økokom!$C$5="All"," ",IF(P_økokom!$C$5="(Flere elementer)"," ",P_økokom!E27)))</f>
        <v xml:space="preserve"> </v>
      </c>
      <c r="F22" s="116" t="str">
        <f>IF(P_økokom!F27=0," ",IF(P_økokom!$C$5="All"," ",IF(P_økokom!$C$5="(Flere elementer)"," ",P_økokom!F27)))</f>
        <v xml:space="preserve"> </v>
      </c>
      <c r="G22" s="116" t="str">
        <f>IF(P_økokom!G27=0," ",IF(P_økokom!$C$5="All"," ",IF(P_økokom!$C$5="(Flere elementer)"," ",P_økokom!G27)))</f>
        <v xml:space="preserve"> </v>
      </c>
      <c r="H22" s="116" t="str">
        <f>IF(P_økokom!H27=0," ",IF(P_økokom!$C$5="All"," ",IF(P_økokom!$C$5="(Flere elementer)"," ",P_økokom!H27)))</f>
        <v xml:space="preserve"> </v>
      </c>
      <c r="I22" s="116" t="str">
        <f>IF(P_økokom!I27=0," ",IF(P_økokom!$C$5="All"," ",IF(P_økokom!$C$5="(Flere elementer)"," ",P_økokom!I27)))</f>
        <v xml:space="preserve"> </v>
      </c>
      <c r="J22" s="116" t="str">
        <f>IF(P_økokom!J27=0," ",IF(P_økokom!$C$5="All"," ",IF(P_økokom!$C$5="(Flere elementer)"," ",P_økokom!J27)))</f>
        <v xml:space="preserve"> </v>
      </c>
      <c r="K22" s="116" t="str">
        <f>IF(P_økokom!K27=0," ",IF(P_økokom!$C$5="All"," ",IF(P_økokom!$C$5="(Flere elementer)"," ",P_økokom!K27)))</f>
        <v xml:space="preserve"> </v>
      </c>
      <c r="L22" s="116" t="str">
        <f>IF(P_økokom!L27=0," ",IF(P_økokom!$C$5="All"," ",IF(P_økokom!$C$5="(Flere elementer)"," ",P_økokom!L27)))</f>
        <v xml:space="preserve"> </v>
      </c>
      <c r="M22" s="116" t="str">
        <f>IF(P_økokom!M27=0," ",IF(P_økokom!$C$5="All"," ",IF(P_økokom!$C$5="(Flere elementer)"," ",P_økokom!M27)))</f>
        <v xml:space="preserve"> </v>
      </c>
      <c r="N22" s="116" t="str">
        <f>IF(P_økokom!N27=0," ",IF(P_økokom!$C$5="All"," ",IF(P_økokom!$C$5="(Flere elementer)"," ",P_økokom!N27)))</f>
        <v xml:space="preserve"> </v>
      </c>
      <c r="O22" s="116" t="str">
        <f>IF(P_økokom!O27=0," ",IF(P_økokom!$C$5="All"," ",IF(P_økokom!$C$5="(Flere elementer)"," ",P_økokom!O27)))</f>
        <v xml:space="preserve"> </v>
      </c>
      <c r="P22" s="116">
        <f>IF(P_økokom!P27=0," ",IF(P_økokom!$C$5="All"," ",IF(P_økokom!$C$5="(Flere elementer)"," ",P_økokom!P27)))</f>
        <v>35</v>
      </c>
      <c r="Q22" s="116" t="str">
        <f>IF(P_økokom!Q27=0," ",IF(P_økokom!$C$5="All"," ",IF(P_økokom!$C$5="(Flere elementer)"," ",P_økokom!Q27)))</f>
        <v xml:space="preserve"> </v>
      </c>
      <c r="R22" s="116" t="str">
        <f>IF(P_økokom!R27=0," ",IF(P_økokom!$C$5="All"," ",IF(P_økokom!$C$5="(Flere elementer)"," ",P_økokom!R27)))</f>
        <v xml:space="preserve"> </v>
      </c>
      <c r="S22" s="116" t="str">
        <f>IF(P_økokom!S27=0," ",IF(P_økokom!$C$5="All"," ",IF(P_økokom!$C$5="(Flere elementer)"," ",P_økokom!S27)))</f>
        <v xml:space="preserve"> </v>
      </c>
      <c r="T22" s="116" t="str">
        <f>IF(P_økokom!T27=0," ",IF(P_økokom!$C$5="All"," ",IF(P_økokom!$C$5="(Flere elementer)"," ",P_økokom!T27)))</f>
        <v xml:space="preserve"> </v>
      </c>
      <c r="U22" s="116" t="str">
        <f>IF(P_økokom!U27=0," ",IF(P_økokom!$C$5="All"," ",IF(P_økokom!$C$5="(Flere elementer)"," ",P_økokom!U27)))</f>
        <v xml:space="preserve"> </v>
      </c>
      <c r="V22" s="116">
        <f>IF(P_økokom!V27=0," ",IF(P_økokom!$C$5="All"," ",IF(P_økokom!$C$5="(Flere elementer)"," ",P_økokom!V27)))</f>
        <v>7</v>
      </c>
    </row>
    <row r="23" spans="2:22" x14ac:dyDescent="0.2">
      <c r="B23" s="115" t="str">
        <f>IF(P_økokom!B28=0," ",IF(P_økokom!$C$5="All"," ",IF(P_økokom!$C$5="(Flere elementer)"," ",P_økokom!B28)))</f>
        <v>5037 Levanger</v>
      </c>
      <c r="C23" s="116">
        <f>IF(P_økokom!C28=0," ",IF(P_økokom!$C$5="All"," ",IF(P_økokom!$C$5="(Flere elementer)"," ",P_økokom!C28)))</f>
        <v>388</v>
      </c>
      <c r="D23" s="116">
        <f>IF(P_økokom!D28=0," ",IF(P_økokom!$C$5="All"," ",IF(P_økokom!$C$5="(Flere elementer)"," ",P_økokom!D28)))</f>
        <v>67</v>
      </c>
      <c r="E23" s="116">
        <f>IF(P_økokom!E28=0," ",IF(P_økokom!$C$5="All"," ",IF(P_økokom!$C$5="(Flere elementer)"," ",P_økokom!E28)))</f>
        <v>632</v>
      </c>
      <c r="F23" s="116">
        <f>IF(P_økokom!F28=0," ",IF(P_økokom!$C$5="All"," ",IF(P_økokom!$C$5="(Flere elementer)"," ",P_økokom!F28)))</f>
        <v>579</v>
      </c>
      <c r="G23" s="116" t="str">
        <f>IF(P_økokom!G28=0," ",IF(P_økokom!$C$5="All"," ",IF(P_økokom!$C$5="(Flere elementer)"," ",P_økokom!G28)))</f>
        <v xml:space="preserve"> </v>
      </c>
      <c r="H23" s="116" t="str">
        <f>IF(P_økokom!H28=0," ",IF(P_økokom!$C$5="All"," ",IF(P_økokom!$C$5="(Flere elementer)"," ",P_økokom!H28)))</f>
        <v xml:space="preserve"> </v>
      </c>
      <c r="I23" s="116" t="str">
        <f>IF(P_økokom!I28=0," ",IF(P_økokom!$C$5="All"," ",IF(P_økokom!$C$5="(Flere elementer)"," ",P_økokom!I28)))</f>
        <v xml:space="preserve"> </v>
      </c>
      <c r="J23" s="116" t="str">
        <f>IF(P_økokom!J28=0," ",IF(P_økokom!$C$5="All"," ",IF(P_økokom!$C$5="(Flere elementer)"," ",P_økokom!J28)))</f>
        <v xml:space="preserve"> </v>
      </c>
      <c r="K23" s="116" t="str">
        <f>IF(P_økokom!K28=0," ",IF(P_økokom!$C$5="All"," ",IF(P_økokom!$C$5="(Flere elementer)"," ",P_økokom!K28)))</f>
        <v xml:space="preserve"> </v>
      </c>
      <c r="L23" s="116">
        <f>IF(P_økokom!L28=0," ",IF(P_økokom!$C$5="All"," ",IF(P_økokom!$C$5="(Flere elementer)"," ",P_økokom!L28)))</f>
        <v>16</v>
      </c>
      <c r="M23" s="116">
        <f>IF(P_økokom!M28=0," ",IF(P_økokom!$C$5="All"," ",IF(P_økokom!$C$5="(Flere elementer)"," ",P_økokom!M28)))</f>
        <v>6</v>
      </c>
      <c r="N23" s="116">
        <f>IF(P_økokom!N28=0," ",IF(P_økokom!$C$5="All"," ",IF(P_økokom!$C$5="(Flere elementer)"," ",P_økokom!N28)))</f>
        <v>14</v>
      </c>
      <c r="O23" s="116">
        <f>IF(P_økokom!O28=0," ",IF(P_økokom!$C$5="All"," ",IF(P_økokom!$C$5="(Flere elementer)"," ",P_økokom!O28)))</f>
        <v>9</v>
      </c>
      <c r="P23" s="116">
        <f>IF(P_økokom!P28=0," ",IF(P_økokom!$C$5="All"," ",IF(P_økokom!$C$5="(Flere elementer)"," ",P_økokom!P28)))</f>
        <v>3782</v>
      </c>
      <c r="Q23" s="116">
        <f>IF(P_økokom!Q28=0," ",IF(P_økokom!$C$5="All"," ",IF(P_økokom!$C$5="(Flere elementer)"," ",P_økokom!Q28)))</f>
        <v>2</v>
      </c>
      <c r="R23" s="116">
        <f>IF(P_økokom!R28=0," ",IF(P_økokom!$C$5="All"," ",IF(P_økokom!$C$5="(Flere elementer)"," ",P_økokom!R28)))</f>
        <v>86</v>
      </c>
      <c r="S23" s="116" t="str">
        <f>IF(P_økokom!S28=0," ",IF(P_økokom!$C$5="All"," ",IF(P_økokom!$C$5="(Flere elementer)"," ",P_økokom!S28)))</f>
        <v xml:space="preserve"> </v>
      </c>
      <c r="T23" s="116">
        <f>IF(P_økokom!T28=0," ",IF(P_økokom!$C$5="All"," ",IF(P_økokom!$C$5="(Flere elementer)"," ",P_økokom!T28)))</f>
        <v>1537</v>
      </c>
      <c r="U23" s="116">
        <f>IF(P_økokom!U28=0," ",IF(P_økokom!$C$5="All"," ",IF(P_økokom!$C$5="(Flere elementer)"," ",P_økokom!U28)))</f>
        <v>31</v>
      </c>
      <c r="V23" s="116">
        <f>IF(P_økokom!V28=0," ",IF(P_økokom!$C$5="All"," ",IF(P_økokom!$C$5="(Flere elementer)"," ",P_økokom!V28)))</f>
        <v>526</v>
      </c>
    </row>
    <row r="24" spans="2:22" x14ac:dyDescent="0.2">
      <c r="B24" s="115" t="str">
        <f>IF(P_økokom!B29=0," ",IF(P_økokom!$C$5="All"," ",IF(P_økokom!$C$5="(Flere elementer)"," ",P_økokom!B29)))</f>
        <v>5038 Verdal</v>
      </c>
      <c r="C24" s="116">
        <f>IF(P_økokom!C29=0," ",IF(P_økokom!$C$5="All"," ",IF(P_økokom!$C$5="(Flere elementer)"," ",P_økokom!C29)))</f>
        <v>50</v>
      </c>
      <c r="D24" s="116">
        <f>IF(P_økokom!D29=0," ",IF(P_økokom!$C$5="All"," ",IF(P_økokom!$C$5="(Flere elementer)"," ",P_økokom!D29)))</f>
        <v>82</v>
      </c>
      <c r="E24" s="116">
        <f>IF(P_økokom!E29=0," ",IF(P_økokom!$C$5="All"," ",IF(P_økokom!$C$5="(Flere elementer)"," ",P_økokom!E29)))</f>
        <v>184</v>
      </c>
      <c r="F24" s="116">
        <f>IF(P_økokom!F29=0," ",IF(P_økokom!$C$5="All"," ",IF(P_økokom!$C$5="(Flere elementer)"," ",P_økokom!F29)))</f>
        <v>345</v>
      </c>
      <c r="G24" s="116" t="str">
        <f>IF(P_økokom!G29=0," ",IF(P_økokom!$C$5="All"," ",IF(P_økokom!$C$5="(Flere elementer)"," ",P_økokom!G29)))</f>
        <v xml:space="preserve"> </v>
      </c>
      <c r="H24" s="116" t="str">
        <f>IF(P_økokom!H29=0," ",IF(P_økokom!$C$5="All"," ",IF(P_økokom!$C$5="(Flere elementer)"," ",P_økokom!H29)))</f>
        <v xml:space="preserve"> </v>
      </c>
      <c r="I24" s="116" t="str">
        <f>IF(P_økokom!I29=0," ",IF(P_økokom!$C$5="All"," ",IF(P_økokom!$C$5="(Flere elementer)"," ",P_økokom!I29)))</f>
        <v xml:space="preserve"> </v>
      </c>
      <c r="J24" s="116" t="str">
        <f>IF(P_økokom!J29=0," ",IF(P_økokom!$C$5="All"," ",IF(P_økokom!$C$5="(Flere elementer)"," ",P_økokom!J29)))</f>
        <v xml:space="preserve"> </v>
      </c>
      <c r="K24" s="116" t="str">
        <f>IF(P_økokom!K29=0," ",IF(P_økokom!$C$5="All"," ",IF(P_økokom!$C$5="(Flere elementer)"," ",P_økokom!K29)))</f>
        <v xml:space="preserve"> </v>
      </c>
      <c r="L24" s="116">
        <f>IF(P_økokom!L29=0," ",IF(P_økokom!$C$5="All"," ",IF(P_økokom!$C$5="(Flere elementer)"," ",P_økokom!L29)))</f>
        <v>348</v>
      </c>
      <c r="M24" s="116">
        <f>IF(P_økokom!M29=0," ",IF(P_økokom!$C$5="All"," ",IF(P_økokom!$C$5="(Flere elementer)"," ",P_økokom!M29)))</f>
        <v>23</v>
      </c>
      <c r="N24" s="116" t="str">
        <f>IF(P_økokom!N29=0," ",IF(P_økokom!$C$5="All"," ",IF(P_økokom!$C$5="(Flere elementer)"," ",P_økokom!N29)))</f>
        <v xml:space="preserve"> </v>
      </c>
      <c r="O24" s="116" t="str">
        <f>IF(P_økokom!O29=0," ",IF(P_økokom!$C$5="All"," ",IF(P_økokom!$C$5="(Flere elementer)"," ",P_økokom!O29)))</f>
        <v xml:space="preserve"> </v>
      </c>
      <c r="P24" s="116">
        <f>IF(P_økokom!P29=0," ",IF(P_økokom!$C$5="All"," ",IF(P_økokom!$C$5="(Flere elementer)"," ",P_økokom!P29)))</f>
        <v>2259</v>
      </c>
      <c r="Q24" s="116" t="str">
        <f>IF(P_økokom!Q29=0," ",IF(P_økokom!$C$5="All"," ",IF(P_økokom!$C$5="(Flere elementer)"," ",P_økokom!Q29)))</f>
        <v xml:space="preserve"> </v>
      </c>
      <c r="R24" s="116" t="str">
        <f>IF(P_økokom!R29=0," ",IF(P_økokom!$C$5="All"," ",IF(P_økokom!$C$5="(Flere elementer)"," ",P_økokom!R29)))</f>
        <v xml:space="preserve"> </v>
      </c>
      <c r="S24" s="116">
        <f>IF(P_økokom!S29=0," ",IF(P_økokom!$C$5="All"," ",IF(P_økokom!$C$5="(Flere elementer)"," ",P_økokom!S29)))</f>
        <v>61</v>
      </c>
      <c r="T24" s="116">
        <f>IF(P_økokom!T29=0," ",IF(P_økokom!$C$5="All"," ",IF(P_økokom!$C$5="(Flere elementer)"," ",P_økokom!T29)))</f>
        <v>385</v>
      </c>
      <c r="U24" s="116" t="str">
        <f>IF(P_økokom!U29=0," ",IF(P_økokom!$C$5="All"," ",IF(P_økokom!$C$5="(Flere elementer)"," ",P_økokom!U29)))</f>
        <v xml:space="preserve"> </v>
      </c>
      <c r="V24" s="116">
        <f>IF(P_økokom!V29=0," ",IF(P_økokom!$C$5="All"," ",IF(P_økokom!$C$5="(Flere elementer)"," ",P_økokom!V29)))</f>
        <v>418</v>
      </c>
    </row>
    <row r="25" spans="2:22" x14ac:dyDescent="0.2">
      <c r="B25" s="115" t="str">
        <f>IF(P_økokom!B30=0," ",IF(P_økokom!$C$5="All"," ",IF(P_økokom!$C$5="(Flere elementer)"," ",P_økokom!B30)))</f>
        <v>5041 Snåsa</v>
      </c>
      <c r="C25" s="116">
        <f>IF(P_økokom!C30=0," ",IF(P_økokom!$C$5="All"," ",IF(P_økokom!$C$5="(Flere elementer)"," ",P_økokom!C30)))</f>
        <v>41</v>
      </c>
      <c r="D25" s="116" t="str">
        <f>IF(P_økokom!D30=0," ",IF(P_økokom!$C$5="All"," ",IF(P_økokom!$C$5="(Flere elementer)"," ",P_økokom!D30)))</f>
        <v xml:space="preserve"> </v>
      </c>
      <c r="E25" s="116">
        <f>IF(P_økokom!E30=0," ",IF(P_økokom!$C$5="All"," ",IF(P_økokom!$C$5="(Flere elementer)"," ",P_økokom!E30)))</f>
        <v>62</v>
      </c>
      <c r="F25" s="116">
        <f>IF(P_økokom!F30=0," ",IF(P_økokom!$C$5="All"," ",IF(P_økokom!$C$5="(Flere elementer)"," ",P_økokom!F30)))</f>
        <v>563</v>
      </c>
      <c r="G25" s="116" t="str">
        <f>IF(P_økokom!G30=0," ",IF(P_økokom!$C$5="All"," ",IF(P_økokom!$C$5="(Flere elementer)"," ",P_økokom!G30)))</f>
        <v xml:space="preserve"> </v>
      </c>
      <c r="H25" s="116" t="str">
        <f>IF(P_økokom!H30=0," ",IF(P_økokom!$C$5="All"," ",IF(P_økokom!$C$5="(Flere elementer)"," ",P_økokom!H30)))</f>
        <v xml:space="preserve"> </v>
      </c>
      <c r="I25" s="116" t="str">
        <f>IF(P_økokom!I30=0," ",IF(P_økokom!$C$5="All"," ",IF(P_økokom!$C$5="(Flere elementer)"," ",P_økokom!I30)))</f>
        <v xml:space="preserve"> </v>
      </c>
      <c r="J25" s="116" t="str">
        <f>IF(P_økokom!J30=0," ",IF(P_økokom!$C$5="All"," ",IF(P_økokom!$C$5="(Flere elementer)"," ",P_økokom!J30)))</f>
        <v xml:space="preserve"> </v>
      </c>
      <c r="K25" s="116" t="str">
        <f>IF(P_økokom!K30=0," ",IF(P_økokom!$C$5="All"," ",IF(P_økokom!$C$5="(Flere elementer)"," ",P_økokom!K30)))</f>
        <v xml:space="preserve"> </v>
      </c>
      <c r="L25" s="116" t="str">
        <f>IF(P_økokom!L30=0," ",IF(P_økokom!$C$5="All"," ",IF(P_økokom!$C$5="(Flere elementer)"," ",P_økokom!L30)))</f>
        <v xml:space="preserve"> </v>
      </c>
      <c r="M25" s="116" t="str">
        <f>IF(P_økokom!M30=0," ",IF(P_økokom!$C$5="All"," ",IF(P_økokom!$C$5="(Flere elementer)"," ",P_økokom!M30)))</f>
        <v xml:space="preserve"> </v>
      </c>
      <c r="N25" s="116" t="str">
        <f>IF(P_økokom!N30=0," ",IF(P_økokom!$C$5="All"," ",IF(P_økokom!$C$5="(Flere elementer)"," ",P_økokom!N30)))</f>
        <v xml:space="preserve"> </v>
      </c>
      <c r="O25" s="116" t="str">
        <f>IF(P_økokom!O30=0," ",IF(P_økokom!$C$5="All"," ",IF(P_økokom!$C$5="(Flere elementer)"," ",P_økokom!O30)))</f>
        <v xml:space="preserve"> </v>
      </c>
      <c r="P25" s="116">
        <f>IF(P_økokom!P30=0," ",IF(P_økokom!$C$5="All"," ",IF(P_økokom!$C$5="(Flere elementer)"," ",P_økokom!P30)))</f>
        <v>1566</v>
      </c>
      <c r="Q25" s="116" t="str">
        <f>IF(P_økokom!Q30=0," ",IF(P_økokom!$C$5="All"," ",IF(P_økokom!$C$5="(Flere elementer)"," ",P_økokom!Q30)))</f>
        <v xml:space="preserve"> </v>
      </c>
      <c r="R25" s="116" t="str">
        <f>IF(P_økokom!R30=0," ",IF(P_økokom!$C$5="All"," ",IF(P_økokom!$C$5="(Flere elementer)"," ",P_økokom!R30)))</f>
        <v xml:space="preserve"> </v>
      </c>
      <c r="S25" s="116" t="str">
        <f>IF(P_økokom!S30=0," ",IF(P_økokom!$C$5="All"," ",IF(P_økokom!$C$5="(Flere elementer)"," ",P_økokom!S30)))</f>
        <v xml:space="preserve"> </v>
      </c>
      <c r="T25" s="116">
        <f>IF(P_økokom!T30=0," ",IF(P_økokom!$C$5="All"," ",IF(P_økokom!$C$5="(Flere elementer)"," ",P_økokom!T30)))</f>
        <v>36</v>
      </c>
      <c r="U25" s="116" t="str">
        <f>IF(P_økokom!U30=0," ",IF(P_økokom!$C$5="All"," ",IF(P_økokom!$C$5="(Flere elementer)"," ",P_økokom!U30)))</f>
        <v xml:space="preserve"> </v>
      </c>
      <c r="V25" s="116">
        <f>IF(P_økokom!V30=0," ",IF(P_økokom!$C$5="All"," ",IF(P_økokom!$C$5="(Flere elementer)"," ",P_økokom!V30)))</f>
        <v>547</v>
      </c>
    </row>
    <row r="26" spans="2:22" x14ac:dyDescent="0.2">
      <c r="B26" s="115" t="str">
        <f>IF(P_økokom!B31=0," ",IF(P_økokom!$C$5="All"," ",IF(P_økokom!$C$5="(Flere elementer)"," ",P_økokom!B31)))</f>
        <v>5042 Lierne</v>
      </c>
      <c r="C26" s="116" t="str">
        <f>IF(P_økokom!C31=0," ",IF(P_økokom!$C$5="All"," ",IF(P_økokom!$C$5="(Flere elementer)"," ",P_økokom!C31)))</f>
        <v xml:space="preserve"> </v>
      </c>
      <c r="D26" s="116" t="str">
        <f>IF(P_økokom!D31=0," ",IF(P_økokom!$C$5="All"," ",IF(P_økokom!$C$5="(Flere elementer)"," ",P_økokom!D31)))</f>
        <v xml:space="preserve"> </v>
      </c>
      <c r="E26" s="116" t="str">
        <f>IF(P_økokom!E31=0," ",IF(P_økokom!$C$5="All"," ",IF(P_økokom!$C$5="(Flere elementer)"," ",P_økokom!E31)))</f>
        <v xml:space="preserve"> </v>
      </c>
      <c r="F26" s="116">
        <f>IF(P_økokom!F31=0," ",IF(P_økokom!$C$5="All"," ",IF(P_økokom!$C$5="(Flere elementer)"," ",P_økokom!F31)))</f>
        <v>185</v>
      </c>
      <c r="G26" s="116" t="str">
        <f>IF(P_økokom!G31=0," ",IF(P_økokom!$C$5="All"," ",IF(P_økokom!$C$5="(Flere elementer)"," ",P_økokom!G31)))</f>
        <v xml:space="preserve"> </v>
      </c>
      <c r="H26" s="116" t="str">
        <f>IF(P_økokom!H31=0," ",IF(P_økokom!$C$5="All"," ",IF(P_økokom!$C$5="(Flere elementer)"," ",P_økokom!H31)))</f>
        <v xml:space="preserve"> </v>
      </c>
      <c r="I26" s="116" t="str">
        <f>IF(P_økokom!I31=0," ",IF(P_økokom!$C$5="All"," ",IF(P_økokom!$C$5="(Flere elementer)"," ",P_økokom!I31)))</f>
        <v xml:space="preserve"> </v>
      </c>
      <c r="J26" s="116" t="str">
        <f>IF(P_økokom!J31=0," ",IF(P_økokom!$C$5="All"," ",IF(P_økokom!$C$5="(Flere elementer)"," ",P_økokom!J31)))</f>
        <v xml:space="preserve"> </v>
      </c>
      <c r="K26" s="116" t="str">
        <f>IF(P_økokom!K31=0," ",IF(P_økokom!$C$5="All"," ",IF(P_økokom!$C$5="(Flere elementer)"," ",P_økokom!K31)))</f>
        <v xml:space="preserve"> </v>
      </c>
      <c r="L26" s="116" t="str">
        <f>IF(P_økokom!L31=0," ",IF(P_økokom!$C$5="All"," ",IF(P_økokom!$C$5="(Flere elementer)"," ",P_økokom!L31)))</f>
        <v xml:space="preserve"> </v>
      </c>
      <c r="M26" s="116" t="str">
        <f>IF(P_økokom!M31=0," ",IF(P_økokom!$C$5="All"," ",IF(P_økokom!$C$5="(Flere elementer)"," ",P_økokom!M31)))</f>
        <v xml:space="preserve"> </v>
      </c>
      <c r="N26" s="116" t="str">
        <f>IF(P_økokom!N31=0," ",IF(P_økokom!$C$5="All"," ",IF(P_økokom!$C$5="(Flere elementer)"," ",P_økokom!N31)))</f>
        <v xml:space="preserve"> </v>
      </c>
      <c r="O26" s="116" t="str">
        <f>IF(P_økokom!O31=0," ",IF(P_økokom!$C$5="All"," ",IF(P_økokom!$C$5="(Flere elementer)"," ",P_økokom!O31)))</f>
        <v xml:space="preserve"> </v>
      </c>
      <c r="P26" s="116" t="str">
        <f>IF(P_økokom!P31=0," ",IF(P_økokom!$C$5="All"," ",IF(P_økokom!$C$5="(Flere elementer)"," ",P_økokom!P31)))</f>
        <v xml:space="preserve"> </v>
      </c>
      <c r="Q26" s="116" t="str">
        <f>IF(P_økokom!Q31=0," ",IF(P_økokom!$C$5="All"," ",IF(P_økokom!$C$5="(Flere elementer)"," ",P_økokom!Q31)))</f>
        <v xml:space="preserve"> </v>
      </c>
      <c r="R26" s="116" t="str">
        <f>IF(P_økokom!R31=0," ",IF(P_økokom!$C$5="All"," ",IF(P_økokom!$C$5="(Flere elementer)"," ",P_økokom!R31)))</f>
        <v xml:space="preserve"> </v>
      </c>
      <c r="S26" s="116" t="str">
        <f>IF(P_økokom!S31=0," ",IF(P_økokom!$C$5="All"," ",IF(P_økokom!$C$5="(Flere elementer)"," ",P_økokom!S31)))</f>
        <v xml:space="preserve"> </v>
      </c>
      <c r="T26" s="116" t="str">
        <f>IF(P_økokom!T31=0," ",IF(P_økokom!$C$5="All"," ",IF(P_økokom!$C$5="(Flere elementer)"," ",P_økokom!T31)))</f>
        <v xml:space="preserve"> </v>
      </c>
      <c r="U26" s="116" t="str">
        <f>IF(P_økokom!U31=0," ",IF(P_økokom!$C$5="All"," ",IF(P_økokom!$C$5="(Flere elementer)"," ",P_økokom!U31)))</f>
        <v xml:space="preserve"> </v>
      </c>
      <c r="V26" s="116" t="str">
        <f>IF(P_økokom!V31=0," ",IF(P_økokom!$C$5="All"," ",IF(P_økokom!$C$5="(Flere elementer)"," ",P_økokom!V31)))</f>
        <v xml:space="preserve"> </v>
      </c>
    </row>
    <row r="27" spans="2:22" x14ac:dyDescent="0.2">
      <c r="B27" s="115" t="str">
        <f>IF(P_økokom!B32=0," ",IF(P_økokom!$C$5="All"," ",IF(P_økokom!$C$5="(Flere elementer)"," ",P_økokom!B32)))</f>
        <v>5043 Røyrvik</v>
      </c>
      <c r="C27" s="116" t="str">
        <f>IF(P_økokom!C32=0," ",IF(P_økokom!$C$5="All"," ",IF(P_økokom!$C$5="(Flere elementer)"," ",P_økokom!C32)))</f>
        <v xml:space="preserve"> </v>
      </c>
      <c r="D27" s="116" t="str">
        <f>IF(P_økokom!D32=0," ",IF(P_økokom!$C$5="All"," ",IF(P_økokom!$C$5="(Flere elementer)"," ",P_økokom!D32)))</f>
        <v xml:space="preserve"> </v>
      </c>
      <c r="E27" s="116" t="str">
        <f>IF(P_økokom!E32=0," ",IF(P_økokom!$C$5="All"," ",IF(P_økokom!$C$5="(Flere elementer)"," ",P_økokom!E32)))</f>
        <v xml:space="preserve"> </v>
      </c>
      <c r="F27" s="116" t="str">
        <f>IF(P_økokom!F32=0," ",IF(P_økokom!$C$5="All"," ",IF(P_økokom!$C$5="(Flere elementer)"," ",P_økokom!F32)))</f>
        <v xml:space="preserve"> </v>
      </c>
      <c r="G27" s="116" t="str">
        <f>IF(P_økokom!G32=0," ",IF(P_økokom!$C$5="All"," ",IF(P_økokom!$C$5="(Flere elementer)"," ",P_økokom!G32)))</f>
        <v xml:space="preserve"> </v>
      </c>
      <c r="H27" s="116" t="str">
        <f>IF(P_økokom!H32=0," ",IF(P_økokom!$C$5="All"," ",IF(P_økokom!$C$5="(Flere elementer)"," ",P_økokom!H32)))</f>
        <v xml:space="preserve"> </v>
      </c>
      <c r="I27" s="116" t="str">
        <f>IF(P_økokom!I32=0," ",IF(P_økokom!$C$5="All"," ",IF(P_økokom!$C$5="(Flere elementer)"," ",P_økokom!I32)))</f>
        <v xml:space="preserve"> </v>
      </c>
      <c r="J27" s="116" t="str">
        <f>IF(P_økokom!J32=0," ",IF(P_økokom!$C$5="All"," ",IF(P_økokom!$C$5="(Flere elementer)"," ",P_økokom!J32)))</f>
        <v xml:space="preserve"> </v>
      </c>
      <c r="K27" s="116" t="str">
        <f>IF(P_økokom!K32=0," ",IF(P_økokom!$C$5="All"," ",IF(P_økokom!$C$5="(Flere elementer)"," ",P_økokom!K32)))</f>
        <v xml:space="preserve"> </v>
      </c>
      <c r="L27" s="116" t="str">
        <f>IF(P_økokom!L32=0," ",IF(P_økokom!$C$5="All"," ",IF(P_økokom!$C$5="(Flere elementer)"," ",P_økokom!L32)))</f>
        <v xml:space="preserve"> </v>
      </c>
      <c r="M27" s="116" t="str">
        <f>IF(P_økokom!M32=0," ",IF(P_økokom!$C$5="All"," ",IF(P_økokom!$C$5="(Flere elementer)"," ",P_økokom!M32)))</f>
        <v xml:space="preserve"> </v>
      </c>
      <c r="N27" s="116" t="str">
        <f>IF(P_økokom!N32=0," ",IF(P_økokom!$C$5="All"," ",IF(P_økokom!$C$5="(Flere elementer)"," ",P_økokom!N32)))</f>
        <v xml:space="preserve"> </v>
      </c>
      <c r="O27" s="116" t="str">
        <f>IF(P_økokom!O32=0," ",IF(P_økokom!$C$5="All"," ",IF(P_økokom!$C$5="(Flere elementer)"," ",P_økokom!O32)))</f>
        <v xml:space="preserve"> </v>
      </c>
      <c r="P27" s="116">
        <f>IF(P_økokom!P32=0," ",IF(P_økokom!$C$5="All"," ",IF(P_økokom!$C$5="(Flere elementer)"," ",P_økokom!P32)))</f>
        <v>187</v>
      </c>
      <c r="Q27" s="116" t="str">
        <f>IF(P_økokom!Q32=0," ",IF(P_økokom!$C$5="All"," ",IF(P_økokom!$C$5="(Flere elementer)"," ",P_økokom!Q32)))</f>
        <v xml:space="preserve"> </v>
      </c>
      <c r="R27" s="116" t="str">
        <f>IF(P_økokom!R32=0," ",IF(P_økokom!$C$5="All"," ",IF(P_økokom!$C$5="(Flere elementer)"," ",P_økokom!R32)))</f>
        <v xml:space="preserve"> </v>
      </c>
      <c r="S27" s="116" t="str">
        <f>IF(P_økokom!S32=0," ",IF(P_økokom!$C$5="All"," ",IF(P_økokom!$C$5="(Flere elementer)"," ",P_økokom!S32)))</f>
        <v xml:space="preserve"> </v>
      </c>
      <c r="T27" s="116" t="str">
        <f>IF(P_økokom!T32=0," ",IF(P_økokom!$C$5="All"," ",IF(P_økokom!$C$5="(Flere elementer)"," ",P_økokom!T32)))</f>
        <v xml:space="preserve"> </v>
      </c>
      <c r="U27" s="116" t="str">
        <f>IF(P_økokom!U32=0," ",IF(P_økokom!$C$5="All"," ",IF(P_økokom!$C$5="(Flere elementer)"," ",P_økokom!U32)))</f>
        <v xml:space="preserve"> </v>
      </c>
      <c r="V27" s="116">
        <f>IF(P_økokom!V32=0," ",IF(P_økokom!$C$5="All"," ",IF(P_økokom!$C$5="(Flere elementer)"," ",P_økokom!V32)))</f>
        <v>12</v>
      </c>
    </row>
    <row r="28" spans="2:22" x14ac:dyDescent="0.2">
      <c r="B28" s="115" t="str">
        <f>IF(P_økokom!B33=0," ",IF(P_økokom!$C$5="All"," ",IF(P_økokom!$C$5="(Flere elementer)"," ",P_økokom!B33)))</f>
        <v>5044 Namsskogan</v>
      </c>
      <c r="C28" s="116" t="str">
        <f>IF(P_økokom!C33=0," ",IF(P_økokom!$C$5="All"," ",IF(P_økokom!$C$5="(Flere elementer)"," ",P_økokom!C33)))</f>
        <v xml:space="preserve"> </v>
      </c>
      <c r="D28" s="116" t="str">
        <f>IF(P_økokom!D33=0," ",IF(P_økokom!$C$5="All"," ",IF(P_økokom!$C$5="(Flere elementer)"," ",P_økokom!D33)))</f>
        <v xml:space="preserve"> </v>
      </c>
      <c r="E28" s="116" t="str">
        <f>IF(P_økokom!E33=0," ",IF(P_økokom!$C$5="All"," ",IF(P_økokom!$C$5="(Flere elementer)"," ",P_økokom!E33)))</f>
        <v xml:space="preserve"> </v>
      </c>
      <c r="F28" s="116" t="str">
        <f>IF(P_økokom!F33=0," ",IF(P_økokom!$C$5="All"," ",IF(P_økokom!$C$5="(Flere elementer)"," ",P_økokom!F33)))</f>
        <v xml:space="preserve"> </v>
      </c>
      <c r="G28" s="116" t="str">
        <f>IF(P_økokom!G33=0," ",IF(P_økokom!$C$5="All"," ",IF(P_økokom!$C$5="(Flere elementer)"," ",P_økokom!G33)))</f>
        <v xml:space="preserve"> </v>
      </c>
      <c r="H28" s="116" t="str">
        <f>IF(P_økokom!H33=0," ",IF(P_økokom!$C$5="All"," ",IF(P_økokom!$C$5="(Flere elementer)"," ",P_økokom!H33)))</f>
        <v xml:space="preserve"> </v>
      </c>
      <c r="I28" s="116" t="str">
        <f>IF(P_økokom!I33=0," ",IF(P_økokom!$C$5="All"," ",IF(P_økokom!$C$5="(Flere elementer)"," ",P_økokom!I33)))</f>
        <v xml:space="preserve"> </v>
      </c>
      <c r="J28" s="116" t="str">
        <f>IF(P_økokom!J33=0," ",IF(P_økokom!$C$5="All"," ",IF(P_økokom!$C$5="(Flere elementer)"," ",P_økokom!J33)))</f>
        <v xml:space="preserve"> </v>
      </c>
      <c r="K28" s="116" t="str">
        <f>IF(P_økokom!K33=0," ",IF(P_økokom!$C$5="All"," ",IF(P_økokom!$C$5="(Flere elementer)"," ",P_økokom!K33)))</f>
        <v xml:space="preserve"> </v>
      </c>
      <c r="L28" s="116" t="str">
        <f>IF(P_økokom!L33=0," ",IF(P_økokom!$C$5="All"," ",IF(P_økokom!$C$5="(Flere elementer)"," ",P_økokom!L33)))</f>
        <v xml:space="preserve"> </v>
      </c>
      <c r="M28" s="116" t="str">
        <f>IF(P_økokom!M33=0," ",IF(P_økokom!$C$5="All"," ",IF(P_økokom!$C$5="(Flere elementer)"," ",P_økokom!M33)))</f>
        <v xml:space="preserve"> </v>
      </c>
      <c r="N28" s="116" t="str">
        <f>IF(P_økokom!N33=0," ",IF(P_økokom!$C$5="All"," ",IF(P_økokom!$C$5="(Flere elementer)"," ",P_økokom!N33)))</f>
        <v xml:space="preserve"> </v>
      </c>
      <c r="O28" s="116" t="str">
        <f>IF(P_økokom!O33=0," ",IF(P_økokom!$C$5="All"," ",IF(P_økokom!$C$5="(Flere elementer)"," ",P_økokom!O33)))</f>
        <v xml:space="preserve"> </v>
      </c>
      <c r="P28" s="116" t="str">
        <f>IF(P_økokom!P33=0," ",IF(P_økokom!$C$5="All"," ",IF(P_økokom!$C$5="(Flere elementer)"," ",P_økokom!P33)))</f>
        <v xml:space="preserve"> </v>
      </c>
      <c r="Q28" s="116" t="str">
        <f>IF(P_økokom!Q33=0," ",IF(P_økokom!$C$5="All"," ",IF(P_økokom!$C$5="(Flere elementer)"," ",P_økokom!Q33)))</f>
        <v xml:space="preserve"> </v>
      </c>
      <c r="R28" s="116" t="str">
        <f>IF(P_økokom!R33=0," ",IF(P_økokom!$C$5="All"," ",IF(P_økokom!$C$5="(Flere elementer)"," ",P_økokom!R33)))</f>
        <v xml:space="preserve"> </v>
      </c>
      <c r="S28" s="116" t="str">
        <f>IF(P_økokom!S33=0," ",IF(P_økokom!$C$5="All"," ",IF(P_økokom!$C$5="(Flere elementer)"," ",P_økokom!S33)))</f>
        <v xml:space="preserve"> </v>
      </c>
      <c r="T28" s="116" t="str">
        <f>IF(P_økokom!T33=0," ",IF(P_økokom!$C$5="All"," ",IF(P_økokom!$C$5="(Flere elementer)"," ",P_økokom!T33)))</f>
        <v xml:space="preserve"> </v>
      </c>
      <c r="U28" s="116" t="str">
        <f>IF(P_økokom!U33=0," ",IF(P_økokom!$C$5="All"," ",IF(P_økokom!$C$5="(Flere elementer)"," ",P_økokom!U33)))</f>
        <v xml:space="preserve"> </v>
      </c>
      <c r="V28" s="116" t="str">
        <f>IF(P_økokom!V33=0," ",IF(P_økokom!$C$5="All"," ",IF(P_økokom!$C$5="(Flere elementer)"," ",P_økokom!V33)))</f>
        <v xml:space="preserve"> </v>
      </c>
    </row>
    <row r="29" spans="2:22" x14ac:dyDescent="0.2">
      <c r="B29" s="115" t="str">
        <f>IF(P_økokom!B34=0," ",IF(P_økokom!$C$5="All"," ",IF(P_økokom!$C$5="(Flere elementer)"," ",P_økokom!B34)))</f>
        <v>5045 Grong</v>
      </c>
      <c r="C29" s="116">
        <f>IF(P_økokom!C34=0," ",IF(P_økokom!$C$5="All"," ",IF(P_økokom!$C$5="(Flere elementer)"," ",P_økokom!C34)))</f>
        <v>169</v>
      </c>
      <c r="D29" s="116">
        <f>IF(P_økokom!D34=0," ",IF(P_økokom!$C$5="All"," ",IF(P_økokom!$C$5="(Flere elementer)"," ",P_økokom!D34)))</f>
        <v>44</v>
      </c>
      <c r="E29" s="116">
        <f>IF(P_økokom!E34=0," ",IF(P_økokom!$C$5="All"," ",IF(P_økokom!$C$5="(Flere elementer)"," ",P_økokom!E34)))</f>
        <v>311</v>
      </c>
      <c r="F29" s="116">
        <f>IF(P_økokom!F34=0," ",IF(P_økokom!$C$5="All"," ",IF(P_økokom!$C$5="(Flere elementer)"," ",P_økokom!F34)))</f>
        <v>23</v>
      </c>
      <c r="G29" s="116" t="str">
        <f>IF(P_økokom!G34=0," ",IF(P_økokom!$C$5="All"," ",IF(P_økokom!$C$5="(Flere elementer)"," ",P_økokom!G34)))</f>
        <v xml:space="preserve"> </v>
      </c>
      <c r="H29" s="116" t="str">
        <f>IF(P_økokom!H34=0," ",IF(P_økokom!$C$5="All"," ",IF(P_økokom!$C$5="(Flere elementer)"," ",P_økokom!H34)))</f>
        <v xml:space="preserve"> </v>
      </c>
      <c r="I29" s="116">
        <f>IF(P_økokom!I34=0," ",IF(P_økokom!$C$5="All"," ",IF(P_økokom!$C$5="(Flere elementer)"," ",P_økokom!I34)))</f>
        <v>35</v>
      </c>
      <c r="J29" s="116" t="str">
        <f>IF(P_økokom!J34=0," ",IF(P_økokom!$C$5="All"," ",IF(P_økokom!$C$5="(Flere elementer)"," ",P_økokom!J34)))</f>
        <v xml:space="preserve"> </v>
      </c>
      <c r="K29" s="116" t="str">
        <f>IF(P_økokom!K34=0," ",IF(P_økokom!$C$5="All"," ",IF(P_økokom!$C$5="(Flere elementer)"," ",P_økokom!K34)))</f>
        <v xml:space="preserve"> </v>
      </c>
      <c r="L29" s="116" t="str">
        <f>IF(P_økokom!L34=0," ",IF(P_økokom!$C$5="All"," ",IF(P_økokom!$C$5="(Flere elementer)"," ",P_økokom!L34)))</f>
        <v xml:space="preserve"> </v>
      </c>
      <c r="M29" s="116" t="str">
        <f>IF(P_økokom!M34=0," ",IF(P_økokom!$C$5="All"," ",IF(P_økokom!$C$5="(Flere elementer)"," ",P_økokom!M34)))</f>
        <v xml:space="preserve"> </v>
      </c>
      <c r="N29" s="116" t="str">
        <f>IF(P_økokom!N34=0," ",IF(P_økokom!$C$5="All"," ",IF(P_økokom!$C$5="(Flere elementer)"," ",P_økokom!N34)))</f>
        <v xml:space="preserve"> </v>
      </c>
      <c r="O29" s="116" t="str">
        <f>IF(P_økokom!O34=0," ",IF(P_økokom!$C$5="All"," ",IF(P_økokom!$C$5="(Flere elementer)"," ",P_økokom!O34)))</f>
        <v xml:space="preserve"> </v>
      </c>
      <c r="P29" s="116">
        <f>IF(P_økokom!P34=0," ",IF(P_økokom!$C$5="All"," ",IF(P_økokom!$C$5="(Flere elementer)"," ",P_økokom!P34)))</f>
        <v>2449</v>
      </c>
      <c r="Q29" s="116" t="str">
        <f>IF(P_økokom!Q34=0," ",IF(P_økokom!$C$5="All"," ",IF(P_økokom!$C$5="(Flere elementer)"," ",P_økokom!Q34)))</f>
        <v xml:space="preserve"> </v>
      </c>
      <c r="R29" s="116" t="str">
        <f>IF(P_økokom!R34=0," ",IF(P_økokom!$C$5="All"," ",IF(P_økokom!$C$5="(Flere elementer)"," ",P_økokom!R34)))</f>
        <v xml:space="preserve"> </v>
      </c>
      <c r="S29" s="116" t="str">
        <f>IF(P_økokom!S34=0," ",IF(P_økokom!$C$5="All"," ",IF(P_økokom!$C$5="(Flere elementer)"," ",P_økokom!S34)))</f>
        <v xml:space="preserve"> </v>
      </c>
      <c r="T29" s="116">
        <f>IF(P_økokom!T34=0," ",IF(P_økokom!$C$5="All"," ",IF(P_økokom!$C$5="(Flere elementer)"," ",P_økokom!T34)))</f>
        <v>64</v>
      </c>
      <c r="U29" s="116" t="str">
        <f>IF(P_økokom!U34=0," ",IF(P_økokom!$C$5="All"," ",IF(P_økokom!$C$5="(Flere elementer)"," ",P_økokom!U34)))</f>
        <v xml:space="preserve"> </v>
      </c>
      <c r="V29" s="116">
        <f>IF(P_økokom!V34=0," ",IF(P_økokom!$C$5="All"," ",IF(P_økokom!$C$5="(Flere elementer)"," ",P_økokom!V34)))</f>
        <v>324</v>
      </c>
    </row>
    <row r="30" spans="2:22" x14ac:dyDescent="0.2">
      <c r="B30" s="115" t="str">
        <f>IF(P_økokom!B35=0," ",IF(P_økokom!$C$5="All"," ",IF(P_økokom!$C$5="(Flere elementer)"," ",P_økokom!B35)))</f>
        <v>5046 Høylandet</v>
      </c>
      <c r="C30" s="116">
        <f>IF(P_økokom!C35=0," ",IF(P_økokom!$C$5="All"," ",IF(P_økokom!$C$5="(Flere elementer)"," ",P_økokom!C35)))</f>
        <v>87</v>
      </c>
      <c r="D30" s="116" t="str">
        <f>IF(P_økokom!D35=0," ",IF(P_økokom!$C$5="All"," ",IF(P_økokom!$C$5="(Flere elementer)"," ",P_økokom!D35)))</f>
        <v xml:space="preserve"> </v>
      </c>
      <c r="E30" s="116">
        <f>IF(P_økokom!E35=0," ",IF(P_økokom!$C$5="All"," ",IF(P_økokom!$C$5="(Flere elementer)"," ",P_økokom!E35)))</f>
        <v>117</v>
      </c>
      <c r="F30" s="116">
        <f>IF(P_økokom!F35=0," ",IF(P_økokom!$C$5="All"," ",IF(P_økokom!$C$5="(Flere elementer)"," ",P_økokom!F35)))</f>
        <v>190</v>
      </c>
      <c r="G30" s="116" t="str">
        <f>IF(P_økokom!G35=0," ",IF(P_økokom!$C$5="All"," ",IF(P_økokom!$C$5="(Flere elementer)"," ",P_økokom!G35)))</f>
        <v xml:space="preserve"> </v>
      </c>
      <c r="H30" s="116" t="str">
        <f>IF(P_økokom!H35=0," ",IF(P_økokom!$C$5="All"," ",IF(P_økokom!$C$5="(Flere elementer)"," ",P_økokom!H35)))</f>
        <v xml:space="preserve"> </v>
      </c>
      <c r="I30" s="116" t="str">
        <f>IF(P_økokom!I35=0," ",IF(P_økokom!$C$5="All"," ",IF(P_økokom!$C$5="(Flere elementer)"," ",P_økokom!I35)))</f>
        <v xml:space="preserve"> </v>
      </c>
      <c r="J30" s="116" t="str">
        <f>IF(P_økokom!J35=0," ",IF(P_økokom!$C$5="All"," ",IF(P_økokom!$C$5="(Flere elementer)"," ",P_økokom!J35)))</f>
        <v xml:space="preserve"> </v>
      </c>
      <c r="K30" s="116" t="str">
        <f>IF(P_økokom!K35=0," ",IF(P_økokom!$C$5="All"," ",IF(P_økokom!$C$5="(Flere elementer)"," ",P_økokom!K35)))</f>
        <v xml:space="preserve"> </v>
      </c>
      <c r="L30" s="116" t="str">
        <f>IF(P_økokom!L35=0," ",IF(P_økokom!$C$5="All"," ",IF(P_økokom!$C$5="(Flere elementer)"," ",P_økokom!L35)))</f>
        <v xml:space="preserve"> </v>
      </c>
      <c r="M30" s="116" t="str">
        <f>IF(P_økokom!M35=0," ",IF(P_økokom!$C$5="All"," ",IF(P_økokom!$C$5="(Flere elementer)"," ",P_økokom!M35)))</f>
        <v xml:space="preserve"> </v>
      </c>
      <c r="N30" s="116" t="str">
        <f>IF(P_økokom!N35=0," ",IF(P_økokom!$C$5="All"," ",IF(P_økokom!$C$5="(Flere elementer)"," ",P_økokom!N35)))</f>
        <v xml:space="preserve"> </v>
      </c>
      <c r="O30" s="116">
        <f>IF(P_økokom!O35=0," ",IF(P_økokom!$C$5="All"," ",IF(P_økokom!$C$5="(Flere elementer)"," ",P_økokom!O35)))</f>
        <v>178</v>
      </c>
      <c r="P30" s="116">
        <f>IF(P_økokom!P35=0," ",IF(P_økokom!$C$5="All"," ",IF(P_økokom!$C$5="(Flere elementer)"," ",P_økokom!P35)))</f>
        <v>1592</v>
      </c>
      <c r="Q30" s="116" t="str">
        <f>IF(P_økokom!Q35=0," ",IF(P_økokom!$C$5="All"," ",IF(P_økokom!$C$5="(Flere elementer)"," ",P_økokom!Q35)))</f>
        <v xml:space="preserve"> </v>
      </c>
      <c r="R30" s="116" t="str">
        <f>IF(P_økokom!R35=0," ",IF(P_økokom!$C$5="All"," ",IF(P_økokom!$C$5="(Flere elementer)"," ",P_økokom!R35)))</f>
        <v xml:space="preserve"> </v>
      </c>
      <c r="S30" s="116" t="str">
        <f>IF(P_økokom!S35=0," ",IF(P_økokom!$C$5="All"," ",IF(P_økokom!$C$5="(Flere elementer)"," ",P_økokom!S35)))</f>
        <v xml:space="preserve"> </v>
      </c>
      <c r="T30" s="116">
        <f>IF(P_økokom!T35=0," ",IF(P_økokom!$C$5="All"," ",IF(P_økokom!$C$5="(Flere elementer)"," ",P_økokom!T35)))</f>
        <v>771</v>
      </c>
      <c r="U30" s="116" t="str">
        <f>IF(P_økokom!U35=0," ",IF(P_økokom!$C$5="All"," ",IF(P_økokom!$C$5="(Flere elementer)"," ",P_økokom!U35)))</f>
        <v xml:space="preserve"> </v>
      </c>
      <c r="V30" s="116">
        <f>IF(P_økokom!V35=0," ",IF(P_økokom!$C$5="All"," ",IF(P_økokom!$C$5="(Flere elementer)"," ",P_økokom!V35)))</f>
        <v>71</v>
      </c>
    </row>
    <row r="31" spans="2:22" x14ac:dyDescent="0.2">
      <c r="B31" s="115" t="str">
        <f>IF(P_økokom!B36=0," ",IF(P_økokom!$C$5="All"," ",IF(P_økokom!$C$5="(Flere elementer)"," ",P_økokom!B36)))</f>
        <v>5047 Overhalla</v>
      </c>
      <c r="C31" s="116">
        <f>IF(P_økokom!C36=0," ",IF(P_økokom!$C$5="All"," ",IF(P_økokom!$C$5="(Flere elementer)"," ",P_økokom!C36)))</f>
        <v>195</v>
      </c>
      <c r="D31" s="116" t="str">
        <f>IF(P_økokom!D36=0," ",IF(P_økokom!$C$5="All"," ",IF(P_økokom!$C$5="(Flere elementer)"," ",P_økokom!D36)))</f>
        <v xml:space="preserve"> </v>
      </c>
      <c r="E31" s="116">
        <f>IF(P_økokom!E36=0," ",IF(P_økokom!$C$5="All"," ",IF(P_økokom!$C$5="(Flere elementer)"," ",P_økokom!E36)))</f>
        <v>287</v>
      </c>
      <c r="F31" s="116">
        <f>IF(P_økokom!F36=0," ",IF(P_økokom!$C$5="All"," ",IF(P_økokom!$C$5="(Flere elementer)"," ",P_økokom!F36)))</f>
        <v>61</v>
      </c>
      <c r="G31" s="116" t="str">
        <f>IF(P_økokom!G36=0," ",IF(P_økokom!$C$5="All"," ",IF(P_økokom!$C$5="(Flere elementer)"," ",P_økokom!G36)))</f>
        <v xml:space="preserve"> </v>
      </c>
      <c r="H31" s="116" t="str">
        <f>IF(P_økokom!H36=0," ",IF(P_økokom!$C$5="All"," ",IF(P_økokom!$C$5="(Flere elementer)"," ",P_økokom!H36)))</f>
        <v xml:space="preserve"> </v>
      </c>
      <c r="I31" s="116" t="str">
        <f>IF(P_økokom!I36=0," ",IF(P_økokom!$C$5="All"," ",IF(P_økokom!$C$5="(Flere elementer)"," ",P_økokom!I36)))</f>
        <v xml:space="preserve"> </v>
      </c>
      <c r="J31" s="116" t="str">
        <f>IF(P_økokom!J36=0," ",IF(P_økokom!$C$5="All"," ",IF(P_økokom!$C$5="(Flere elementer)"," ",P_økokom!J36)))</f>
        <v xml:space="preserve"> </v>
      </c>
      <c r="K31" s="116" t="str">
        <f>IF(P_økokom!K36=0," ",IF(P_økokom!$C$5="All"," ",IF(P_økokom!$C$5="(Flere elementer)"," ",P_økokom!K36)))</f>
        <v xml:space="preserve"> </v>
      </c>
      <c r="L31" s="116">
        <f>IF(P_økokom!L36=0," ",IF(P_økokom!$C$5="All"," ",IF(P_økokom!$C$5="(Flere elementer)"," ",P_økokom!L36)))</f>
        <v>42</v>
      </c>
      <c r="M31" s="116" t="str">
        <f>IF(P_økokom!M36=0," ",IF(P_økokom!$C$5="All"," ",IF(P_økokom!$C$5="(Flere elementer)"," ",P_økokom!M36)))</f>
        <v xml:space="preserve"> </v>
      </c>
      <c r="N31" s="116" t="str">
        <f>IF(P_økokom!N36=0," ",IF(P_økokom!$C$5="All"," ",IF(P_økokom!$C$5="(Flere elementer)"," ",P_økokom!N36)))</f>
        <v xml:space="preserve"> </v>
      </c>
      <c r="O31" s="116">
        <f>IF(P_økokom!O36=0," ",IF(P_økokom!$C$5="All"," ",IF(P_økokom!$C$5="(Flere elementer)"," ",P_økokom!O36)))</f>
        <v>223</v>
      </c>
      <c r="P31" s="116">
        <f>IF(P_økokom!P36=0," ",IF(P_økokom!$C$5="All"," ",IF(P_økokom!$C$5="(Flere elementer)"," ",P_økokom!P36)))</f>
        <v>2857</v>
      </c>
      <c r="Q31" s="116" t="str">
        <f>IF(P_økokom!Q36=0," ",IF(P_økokom!$C$5="All"," ",IF(P_økokom!$C$5="(Flere elementer)"," ",P_økokom!Q36)))</f>
        <v xml:space="preserve"> </v>
      </c>
      <c r="R31" s="116" t="str">
        <f>IF(P_økokom!R36=0," ",IF(P_økokom!$C$5="All"," ",IF(P_økokom!$C$5="(Flere elementer)"," ",P_økokom!R36)))</f>
        <v xml:space="preserve"> </v>
      </c>
      <c r="S31" s="116">
        <f>IF(P_økokom!S36=0," ",IF(P_økokom!$C$5="All"," ",IF(P_økokom!$C$5="(Flere elementer)"," ",P_økokom!S36)))</f>
        <v>12</v>
      </c>
      <c r="T31" s="116">
        <f>IF(P_økokom!T36=0," ",IF(P_økokom!$C$5="All"," ",IF(P_økokom!$C$5="(Flere elementer)"," ",P_økokom!T36)))</f>
        <v>54</v>
      </c>
      <c r="U31" s="116" t="str">
        <f>IF(P_økokom!U36=0," ",IF(P_økokom!$C$5="All"," ",IF(P_økokom!$C$5="(Flere elementer)"," ",P_økokom!U36)))</f>
        <v xml:space="preserve"> </v>
      </c>
      <c r="V31" s="116">
        <f>IF(P_økokom!V36=0," ",IF(P_økokom!$C$5="All"," ",IF(P_økokom!$C$5="(Flere elementer)"," ",P_økokom!V36)))</f>
        <v>352</v>
      </c>
    </row>
    <row r="32" spans="2:22" x14ac:dyDescent="0.2">
      <c r="B32" s="115" t="str">
        <f>IF(P_økokom!B37=0," ",IF(P_økokom!$C$5="All"," ",IF(P_økokom!$C$5="(Flere elementer)"," ",P_økokom!B37)))</f>
        <v>5049 Flatanger</v>
      </c>
      <c r="C32" s="116">
        <f>IF(P_økokom!C37=0," ",IF(P_økokom!$C$5="All"," ",IF(P_økokom!$C$5="(Flere elementer)"," ",P_økokom!C37)))</f>
        <v>35</v>
      </c>
      <c r="D32" s="116" t="str">
        <f>IF(P_økokom!D37=0," ",IF(P_økokom!$C$5="All"," ",IF(P_økokom!$C$5="(Flere elementer)"," ",P_økokom!D37)))</f>
        <v xml:space="preserve"> </v>
      </c>
      <c r="E32" s="116">
        <f>IF(P_økokom!E37=0," ",IF(P_økokom!$C$5="All"," ",IF(P_økokom!$C$5="(Flere elementer)"," ",P_økokom!E37)))</f>
        <v>62</v>
      </c>
      <c r="F32" s="116">
        <f>IF(P_økokom!F37=0," ",IF(P_økokom!$C$5="All"," ",IF(P_økokom!$C$5="(Flere elementer)"," ",P_økokom!F37)))</f>
        <v>300</v>
      </c>
      <c r="G32" s="116" t="str">
        <f>IF(P_økokom!G37=0," ",IF(P_økokom!$C$5="All"," ",IF(P_økokom!$C$5="(Flere elementer)"," ",P_økokom!G37)))</f>
        <v xml:space="preserve"> </v>
      </c>
      <c r="H32" s="116" t="str">
        <f>IF(P_økokom!H37=0," ",IF(P_økokom!$C$5="All"," ",IF(P_økokom!$C$5="(Flere elementer)"," ",P_økokom!H37)))</f>
        <v xml:space="preserve"> </v>
      </c>
      <c r="I32" s="116" t="str">
        <f>IF(P_økokom!I37=0," ",IF(P_økokom!$C$5="All"," ",IF(P_økokom!$C$5="(Flere elementer)"," ",P_økokom!I37)))</f>
        <v xml:space="preserve"> </v>
      </c>
      <c r="J32" s="116" t="str">
        <f>IF(P_økokom!J37=0," ",IF(P_økokom!$C$5="All"," ",IF(P_økokom!$C$5="(Flere elementer)"," ",P_økokom!J37)))</f>
        <v xml:space="preserve"> </v>
      </c>
      <c r="K32" s="116" t="str">
        <f>IF(P_økokom!K37=0," ",IF(P_økokom!$C$5="All"," ",IF(P_økokom!$C$5="(Flere elementer)"," ",P_økokom!K37)))</f>
        <v xml:space="preserve"> </v>
      </c>
      <c r="L32" s="116" t="str">
        <f>IF(P_økokom!L37=0," ",IF(P_økokom!$C$5="All"," ",IF(P_økokom!$C$5="(Flere elementer)"," ",P_økokom!L37)))</f>
        <v xml:space="preserve"> </v>
      </c>
      <c r="M32" s="116" t="str">
        <f>IF(P_økokom!M37=0," ",IF(P_økokom!$C$5="All"," ",IF(P_økokom!$C$5="(Flere elementer)"," ",P_økokom!M37)))</f>
        <v xml:space="preserve"> </v>
      </c>
      <c r="N32" s="116" t="str">
        <f>IF(P_økokom!N37=0," ",IF(P_økokom!$C$5="All"," ",IF(P_økokom!$C$5="(Flere elementer)"," ",P_økokom!N37)))</f>
        <v xml:space="preserve"> </v>
      </c>
      <c r="O32" s="116" t="str">
        <f>IF(P_økokom!O37=0," ",IF(P_økokom!$C$5="All"," ",IF(P_økokom!$C$5="(Flere elementer)"," ",P_økokom!O37)))</f>
        <v xml:space="preserve"> </v>
      </c>
      <c r="P32" s="116">
        <f>IF(P_økokom!P37=0," ",IF(P_økokom!$C$5="All"," ",IF(P_økokom!$C$5="(Flere elementer)"," ",P_økokom!P37)))</f>
        <v>745</v>
      </c>
      <c r="Q32" s="116" t="str">
        <f>IF(P_økokom!Q37=0," ",IF(P_økokom!$C$5="All"," ",IF(P_økokom!$C$5="(Flere elementer)"," ",P_økokom!Q37)))</f>
        <v xml:space="preserve"> </v>
      </c>
      <c r="R32" s="116" t="str">
        <f>IF(P_økokom!R37=0," ",IF(P_økokom!$C$5="All"," ",IF(P_økokom!$C$5="(Flere elementer)"," ",P_økokom!R37)))</f>
        <v xml:space="preserve"> </v>
      </c>
      <c r="S32" s="116" t="str">
        <f>IF(P_økokom!S37=0," ",IF(P_økokom!$C$5="All"," ",IF(P_økokom!$C$5="(Flere elementer)"," ",P_økokom!S37)))</f>
        <v xml:space="preserve"> </v>
      </c>
      <c r="T32" s="116">
        <f>IF(P_økokom!T37=0," ",IF(P_økokom!$C$5="All"," ",IF(P_økokom!$C$5="(Flere elementer)"," ",P_økokom!T37)))</f>
        <v>25</v>
      </c>
      <c r="U32" s="116" t="str">
        <f>IF(P_økokom!U37=0," ",IF(P_økokom!$C$5="All"," ",IF(P_økokom!$C$5="(Flere elementer)"," ",P_økokom!U37)))</f>
        <v xml:space="preserve"> </v>
      </c>
      <c r="V32" s="116">
        <f>IF(P_økokom!V37=0," ",IF(P_økokom!$C$5="All"," ",IF(P_økokom!$C$5="(Flere elementer)"," ",P_økokom!V37)))</f>
        <v>94</v>
      </c>
    </row>
    <row r="33" spans="2:22" x14ac:dyDescent="0.2">
      <c r="B33" s="115" t="str">
        <f>IF(P_økokom!B38=0," ",IF(P_økokom!$C$5="All"," ",IF(P_økokom!$C$5="(Flere elementer)"," ",P_økokom!B38)))</f>
        <v>5052 Leka</v>
      </c>
      <c r="C33" s="116">
        <f>IF(P_økokom!C38=0," ",IF(P_økokom!$C$5="All"," ",IF(P_økokom!$C$5="(Flere elementer)"," ",P_økokom!C38)))</f>
        <v>6</v>
      </c>
      <c r="D33" s="116" t="str">
        <f>IF(P_økokom!D38=0," ",IF(P_økokom!$C$5="All"," ",IF(P_økokom!$C$5="(Flere elementer)"," ",P_økokom!D38)))</f>
        <v xml:space="preserve"> </v>
      </c>
      <c r="E33" s="116">
        <f>IF(P_økokom!E38=0," ",IF(P_økokom!$C$5="All"," ",IF(P_økokom!$C$5="(Flere elementer)"," ",P_økokom!E38)))</f>
        <v>9</v>
      </c>
      <c r="F33" s="116">
        <f>IF(P_økokom!F38=0," ",IF(P_økokom!$C$5="All"," ",IF(P_økokom!$C$5="(Flere elementer)"," ",P_økokom!F38)))</f>
        <v>50</v>
      </c>
      <c r="G33" s="116" t="str">
        <f>IF(P_økokom!G38=0," ",IF(P_økokom!$C$5="All"," ",IF(P_økokom!$C$5="(Flere elementer)"," ",P_økokom!G38)))</f>
        <v xml:space="preserve"> </v>
      </c>
      <c r="H33" s="116" t="str">
        <f>IF(P_økokom!H38=0," ",IF(P_økokom!$C$5="All"," ",IF(P_økokom!$C$5="(Flere elementer)"," ",P_økokom!H38)))</f>
        <v xml:space="preserve"> </v>
      </c>
      <c r="I33" s="116" t="str">
        <f>IF(P_økokom!I38=0," ",IF(P_økokom!$C$5="All"," ",IF(P_økokom!$C$5="(Flere elementer)"," ",P_økokom!I38)))</f>
        <v xml:space="preserve"> </v>
      </c>
      <c r="J33" s="116" t="str">
        <f>IF(P_økokom!J38=0," ",IF(P_økokom!$C$5="All"," ",IF(P_økokom!$C$5="(Flere elementer)"," ",P_økokom!J38)))</f>
        <v xml:space="preserve"> </v>
      </c>
      <c r="K33" s="116" t="str">
        <f>IF(P_økokom!K38=0," ",IF(P_økokom!$C$5="All"," ",IF(P_økokom!$C$5="(Flere elementer)"," ",P_økokom!K38)))</f>
        <v xml:space="preserve"> </v>
      </c>
      <c r="L33" s="116" t="str">
        <f>IF(P_økokom!L38=0," ",IF(P_økokom!$C$5="All"," ",IF(P_økokom!$C$5="(Flere elementer)"," ",P_økokom!L38)))</f>
        <v xml:space="preserve"> </v>
      </c>
      <c r="M33" s="116" t="str">
        <f>IF(P_økokom!M38=0," ",IF(P_økokom!$C$5="All"," ",IF(P_økokom!$C$5="(Flere elementer)"," ",P_økokom!M38)))</f>
        <v xml:space="preserve"> </v>
      </c>
      <c r="N33" s="116" t="str">
        <f>IF(P_økokom!N38=0," ",IF(P_økokom!$C$5="All"," ",IF(P_økokom!$C$5="(Flere elementer)"," ",P_økokom!N38)))</f>
        <v xml:space="preserve"> </v>
      </c>
      <c r="O33" s="116" t="str">
        <f>IF(P_økokom!O38=0," ",IF(P_økokom!$C$5="All"," ",IF(P_økokom!$C$5="(Flere elementer)"," ",P_økokom!O38)))</f>
        <v xml:space="preserve"> </v>
      </c>
      <c r="P33" s="116">
        <f>IF(P_økokom!P38=0," ",IF(P_økokom!$C$5="All"," ",IF(P_økokom!$C$5="(Flere elementer)"," ",P_økokom!P38)))</f>
        <v>392</v>
      </c>
      <c r="Q33" s="116" t="str">
        <f>IF(P_økokom!Q38=0," ",IF(P_økokom!$C$5="All"," ",IF(P_økokom!$C$5="(Flere elementer)"," ",P_økokom!Q38)))</f>
        <v xml:space="preserve"> </v>
      </c>
      <c r="R33" s="116" t="str">
        <f>IF(P_økokom!R38=0," ",IF(P_økokom!$C$5="All"," ",IF(P_økokom!$C$5="(Flere elementer)"," ",P_økokom!R38)))</f>
        <v xml:space="preserve"> </v>
      </c>
      <c r="S33" s="116" t="str">
        <f>IF(P_økokom!S38=0," ",IF(P_økokom!$C$5="All"," ",IF(P_økokom!$C$5="(Flere elementer)"," ",P_økokom!S38)))</f>
        <v xml:space="preserve"> </v>
      </c>
      <c r="T33" s="116" t="str">
        <f>IF(P_økokom!T38=0," ",IF(P_økokom!$C$5="All"," ",IF(P_økokom!$C$5="(Flere elementer)"," ",P_økokom!T38)))</f>
        <v xml:space="preserve"> </v>
      </c>
      <c r="U33" s="116">
        <f>IF(P_økokom!U38=0," ",IF(P_økokom!$C$5="All"," ",IF(P_økokom!$C$5="(Flere elementer)"," ",P_økokom!U38)))</f>
        <v>1</v>
      </c>
      <c r="V33" s="116">
        <f>IF(P_økokom!V38=0," ",IF(P_økokom!$C$5="All"," ",IF(P_økokom!$C$5="(Flere elementer)"," ",P_økokom!V38)))</f>
        <v>173</v>
      </c>
    </row>
    <row r="34" spans="2:22" x14ac:dyDescent="0.2">
      <c r="B34" s="115" t="str">
        <f>IF(P_økokom!B39=0," ",IF(P_økokom!$C$5="All"," ",IF(P_økokom!$C$5="(Flere elementer)"," ",P_økokom!B39)))</f>
        <v>5053 Inderøy</v>
      </c>
      <c r="C34" s="116">
        <f>IF(P_økokom!C39=0," ",IF(P_økokom!$C$5="All"," ",IF(P_økokom!$C$5="(Flere elementer)"," ",P_økokom!C39)))</f>
        <v>71</v>
      </c>
      <c r="D34" s="116">
        <f>IF(P_økokom!D39=0," ",IF(P_økokom!$C$5="All"," ",IF(P_økokom!$C$5="(Flere elementer)"," ",P_økokom!D39)))</f>
        <v>33</v>
      </c>
      <c r="E34" s="116">
        <f>IF(P_økokom!E39=0," ",IF(P_økokom!$C$5="All"," ",IF(P_økokom!$C$5="(Flere elementer)"," ",P_økokom!E39)))</f>
        <v>155</v>
      </c>
      <c r="F34" s="116">
        <f>IF(P_økokom!F39=0," ",IF(P_økokom!$C$5="All"," ",IF(P_økokom!$C$5="(Flere elementer)"," ",P_økokom!F39)))</f>
        <v>52</v>
      </c>
      <c r="G34" s="116">
        <f>IF(P_økokom!G39=0," ",IF(P_økokom!$C$5="All"," ",IF(P_økokom!$C$5="(Flere elementer)"," ",P_økokom!G39)))</f>
        <v>3</v>
      </c>
      <c r="H34" s="116" t="str">
        <f>IF(P_økokom!H39=0," ",IF(P_økokom!$C$5="All"," ",IF(P_økokom!$C$5="(Flere elementer)"," ",P_økokom!H39)))</f>
        <v xml:space="preserve"> </v>
      </c>
      <c r="I34" s="116" t="str">
        <f>IF(P_økokom!I39=0," ",IF(P_økokom!$C$5="All"," ",IF(P_økokom!$C$5="(Flere elementer)"," ",P_økokom!I39)))</f>
        <v xml:space="preserve"> </v>
      </c>
      <c r="J34" s="116" t="str">
        <f>IF(P_økokom!J39=0," ",IF(P_økokom!$C$5="All"," ",IF(P_økokom!$C$5="(Flere elementer)"," ",P_økokom!J39)))</f>
        <v xml:space="preserve"> </v>
      </c>
      <c r="K34" s="116">
        <f>IF(P_økokom!K39=0," ",IF(P_økokom!$C$5="All"," ",IF(P_økokom!$C$5="(Flere elementer)"," ",P_økokom!K39)))</f>
        <v>2</v>
      </c>
      <c r="L34" s="116" t="str">
        <f>IF(P_økokom!L39=0," ",IF(P_økokom!$C$5="All"," ",IF(P_økokom!$C$5="(Flere elementer)"," ",P_økokom!L39)))</f>
        <v xml:space="preserve"> </v>
      </c>
      <c r="M34" s="116">
        <f>IF(P_økokom!M39=0," ",IF(P_økokom!$C$5="All"," ",IF(P_økokom!$C$5="(Flere elementer)"," ",P_økokom!M39)))</f>
        <v>25</v>
      </c>
      <c r="N34" s="116">
        <f>IF(P_økokom!N39=0," ",IF(P_økokom!$C$5="All"," ",IF(P_økokom!$C$5="(Flere elementer)"," ",P_økokom!N39)))</f>
        <v>18</v>
      </c>
      <c r="O34" s="116">
        <f>IF(P_økokom!O39=0," ",IF(P_økokom!$C$5="All"," ",IF(P_økokom!$C$5="(Flere elementer)"," ",P_økokom!O39)))</f>
        <v>3</v>
      </c>
      <c r="P34" s="116">
        <f>IF(P_økokom!P39=0," ",IF(P_økokom!$C$5="All"," ",IF(P_økokom!$C$5="(Flere elementer)"," ",P_økokom!P39)))</f>
        <v>1860</v>
      </c>
      <c r="Q34" s="116" t="str">
        <f>IF(P_økokom!Q39=0," ",IF(P_økokom!$C$5="All"," ",IF(P_økokom!$C$5="(Flere elementer)"," ",P_økokom!Q39)))</f>
        <v xml:space="preserve"> </v>
      </c>
      <c r="R34" s="116">
        <f>IF(P_økokom!R39=0," ",IF(P_økokom!$C$5="All"," ",IF(P_økokom!$C$5="(Flere elementer)"," ",P_økokom!R39)))</f>
        <v>25</v>
      </c>
      <c r="S34" s="116">
        <f>IF(P_økokom!S39=0," ",IF(P_økokom!$C$5="All"," ",IF(P_økokom!$C$5="(Flere elementer)"," ",P_økokom!S39)))</f>
        <v>33</v>
      </c>
      <c r="T34" s="116">
        <f>IF(P_økokom!T39=0," ",IF(P_økokom!$C$5="All"," ",IF(P_økokom!$C$5="(Flere elementer)"," ",P_økokom!T39)))</f>
        <v>1433</v>
      </c>
      <c r="U34" s="116">
        <f>IF(P_økokom!U39=0," ",IF(P_økokom!$C$5="All"," ",IF(P_økokom!$C$5="(Flere elementer)"," ",P_økokom!U39)))</f>
        <v>1</v>
      </c>
      <c r="V34" s="116">
        <f>IF(P_økokom!V39=0," ",IF(P_økokom!$C$5="All"," ",IF(P_økokom!$C$5="(Flere elementer)"," ",P_økokom!V39)))</f>
        <v>764</v>
      </c>
    </row>
    <row r="35" spans="2:22" x14ac:dyDescent="0.2">
      <c r="B35" s="115" t="str">
        <f>IF(P_økokom!B40=0," ",IF(P_økokom!$C$5="All"," ",IF(P_økokom!$C$5="(Flere elementer)"," ",P_økokom!B40)))</f>
        <v>5054 Indre Fosen</v>
      </c>
      <c r="C35" s="116">
        <f>IF(P_økokom!C40=0," ",IF(P_økokom!$C$5="All"," ",IF(P_økokom!$C$5="(Flere elementer)"," ",P_økokom!C40)))</f>
        <v>197</v>
      </c>
      <c r="D35" s="116">
        <f>IF(P_økokom!D40=0," ",IF(P_økokom!$C$5="All"," ",IF(P_økokom!$C$5="(Flere elementer)"," ",P_økokom!D40)))</f>
        <v>82</v>
      </c>
      <c r="E35" s="116">
        <f>IF(P_økokom!E40=0," ",IF(P_økokom!$C$5="All"," ",IF(P_økokom!$C$5="(Flere elementer)"," ",P_økokom!E40)))</f>
        <v>378</v>
      </c>
      <c r="F35" s="116">
        <f>IF(P_økokom!F40=0," ",IF(P_økokom!$C$5="All"," ",IF(P_økokom!$C$5="(Flere elementer)"," ",P_økokom!F40)))</f>
        <v>164</v>
      </c>
      <c r="G35" s="116" t="str">
        <f>IF(P_økokom!G40=0," ",IF(P_økokom!$C$5="All"," ",IF(P_økokom!$C$5="(Flere elementer)"," ",P_økokom!G40)))</f>
        <v xml:space="preserve"> </v>
      </c>
      <c r="H35" s="116" t="str">
        <f>IF(P_økokom!H40=0," ",IF(P_økokom!$C$5="All"," ",IF(P_økokom!$C$5="(Flere elementer)"," ",P_økokom!H40)))</f>
        <v xml:space="preserve"> </v>
      </c>
      <c r="I35" s="116">
        <f>IF(P_økokom!I40=0," ",IF(P_økokom!$C$5="All"," ",IF(P_økokom!$C$5="(Flere elementer)"," ",P_økokom!I40)))</f>
        <v>66</v>
      </c>
      <c r="J35" s="116" t="str">
        <f>IF(P_økokom!J40=0," ",IF(P_økokom!$C$5="All"," ",IF(P_økokom!$C$5="(Flere elementer)"," ",P_økokom!J40)))</f>
        <v xml:space="preserve"> </v>
      </c>
      <c r="K35" s="116" t="str">
        <f>IF(P_økokom!K40=0," ",IF(P_økokom!$C$5="All"," ",IF(P_økokom!$C$5="(Flere elementer)"," ",P_økokom!K40)))</f>
        <v xml:space="preserve"> </v>
      </c>
      <c r="L35" s="116">
        <f>IF(P_økokom!L40=0," ",IF(P_økokom!$C$5="All"," ",IF(P_økokom!$C$5="(Flere elementer)"," ",P_økokom!L40)))</f>
        <v>50</v>
      </c>
      <c r="M35" s="116" t="str">
        <f>IF(P_økokom!M40=0," ",IF(P_økokom!$C$5="All"," ",IF(P_økokom!$C$5="(Flere elementer)"," ",P_økokom!M40)))</f>
        <v xml:space="preserve"> </v>
      </c>
      <c r="N35" s="116">
        <f>IF(P_økokom!N40=0," ",IF(P_økokom!$C$5="All"," ",IF(P_økokom!$C$5="(Flere elementer)"," ",P_økokom!N40)))</f>
        <v>14</v>
      </c>
      <c r="O35" s="116" t="str">
        <f>IF(P_økokom!O40=0," ",IF(P_økokom!$C$5="All"," ",IF(P_økokom!$C$5="(Flere elementer)"," ",P_økokom!O40)))</f>
        <v xml:space="preserve"> </v>
      </c>
      <c r="P35" s="116">
        <f>IF(P_økokom!P40=0," ",IF(P_økokom!$C$5="All"," ",IF(P_økokom!$C$5="(Flere elementer)"," ",P_økokom!P40)))</f>
        <v>5236</v>
      </c>
      <c r="Q35" s="116">
        <f>IF(P_økokom!Q40=0," ",IF(P_økokom!$C$5="All"," ",IF(P_økokom!$C$5="(Flere elementer)"," ",P_økokom!Q40)))</f>
        <v>6</v>
      </c>
      <c r="R35" s="116">
        <f>IF(P_økokom!R40=0," ",IF(P_økokom!$C$5="All"," ",IF(P_økokom!$C$5="(Flere elementer)"," ",P_økokom!R40)))</f>
        <v>5</v>
      </c>
      <c r="S35" s="116" t="str">
        <f>IF(P_økokom!S40=0," ",IF(P_økokom!$C$5="All"," ",IF(P_økokom!$C$5="(Flere elementer)"," ",P_økokom!S40)))</f>
        <v xml:space="preserve"> </v>
      </c>
      <c r="T35" s="116">
        <f>IF(P_økokom!T40=0," ",IF(P_økokom!$C$5="All"," ",IF(P_økokom!$C$5="(Flere elementer)"," ",P_økokom!T40)))</f>
        <v>383</v>
      </c>
      <c r="U35" s="116">
        <f>IF(P_økokom!U40=0," ",IF(P_økokom!$C$5="All"," ",IF(P_økokom!$C$5="(Flere elementer)"," ",P_økokom!U40)))</f>
        <v>10</v>
      </c>
      <c r="V35" s="116">
        <f>IF(P_økokom!V40=0," ",IF(P_økokom!$C$5="All"," ",IF(P_økokom!$C$5="(Flere elementer)"," ",P_økokom!V40)))</f>
        <v>858</v>
      </c>
    </row>
    <row r="36" spans="2:22" x14ac:dyDescent="0.2">
      <c r="B36" s="115" t="str">
        <f>IF(P_økokom!B41=0," ",IF(P_økokom!$C$5="All"," ",IF(P_økokom!$C$5="(Flere elementer)"," ",P_økokom!B41)))</f>
        <v>5055 Heim</v>
      </c>
      <c r="C36" s="116" t="str">
        <f>IF(P_økokom!C41=0," ",IF(P_økokom!$C$5="All"," ",IF(P_økokom!$C$5="(Flere elementer)"," ",P_økokom!C41)))</f>
        <v xml:space="preserve"> </v>
      </c>
      <c r="D36" s="116">
        <f>IF(P_økokom!D41=0," ",IF(P_økokom!$C$5="All"," ",IF(P_økokom!$C$5="(Flere elementer)"," ",P_økokom!D41)))</f>
        <v>6</v>
      </c>
      <c r="E36" s="116">
        <f>IF(P_økokom!E41=0," ",IF(P_økokom!$C$5="All"," ",IF(P_økokom!$C$5="(Flere elementer)"," ",P_økokom!E41)))</f>
        <v>6</v>
      </c>
      <c r="F36" s="116">
        <f>IF(P_økokom!F41=0," ",IF(P_økokom!$C$5="All"," ",IF(P_økokom!$C$5="(Flere elementer)"," ",P_økokom!F41)))</f>
        <v>209</v>
      </c>
      <c r="G36" s="116" t="str">
        <f>IF(P_økokom!G41=0," ",IF(P_økokom!$C$5="All"," ",IF(P_økokom!$C$5="(Flere elementer)"," ",P_økokom!G41)))</f>
        <v xml:space="preserve"> </v>
      </c>
      <c r="H36" s="116" t="str">
        <f>IF(P_økokom!H41=0," ",IF(P_økokom!$C$5="All"," ",IF(P_økokom!$C$5="(Flere elementer)"," ",P_økokom!H41)))</f>
        <v xml:space="preserve"> </v>
      </c>
      <c r="I36" s="116" t="str">
        <f>IF(P_økokom!I41=0," ",IF(P_økokom!$C$5="All"," ",IF(P_økokom!$C$5="(Flere elementer)"," ",P_økokom!I41)))</f>
        <v xml:space="preserve"> </v>
      </c>
      <c r="J36" s="116" t="str">
        <f>IF(P_økokom!J41=0," ",IF(P_økokom!$C$5="All"," ",IF(P_økokom!$C$5="(Flere elementer)"," ",P_økokom!J41)))</f>
        <v xml:space="preserve"> </v>
      </c>
      <c r="K36" s="116" t="str">
        <f>IF(P_økokom!K41=0," ",IF(P_økokom!$C$5="All"," ",IF(P_økokom!$C$5="(Flere elementer)"," ",P_økokom!K41)))</f>
        <v xml:space="preserve"> </v>
      </c>
      <c r="L36" s="116" t="str">
        <f>IF(P_økokom!L41=0," ",IF(P_økokom!$C$5="All"," ",IF(P_økokom!$C$5="(Flere elementer)"," ",P_økokom!L41)))</f>
        <v xml:space="preserve"> </v>
      </c>
      <c r="M36" s="116" t="str">
        <f>IF(P_økokom!M41=0," ",IF(P_økokom!$C$5="All"," ",IF(P_økokom!$C$5="(Flere elementer)"," ",P_økokom!M41)))</f>
        <v xml:space="preserve"> </v>
      </c>
      <c r="N36" s="116" t="str">
        <f>IF(P_økokom!N41=0," ",IF(P_økokom!$C$5="All"," ",IF(P_økokom!$C$5="(Flere elementer)"," ",P_økokom!N41)))</f>
        <v xml:space="preserve"> </v>
      </c>
      <c r="O36" s="116">
        <f>IF(P_økokom!O41=0," ",IF(P_økokom!$C$5="All"," ",IF(P_økokom!$C$5="(Flere elementer)"," ",P_økokom!O41)))</f>
        <v>67</v>
      </c>
      <c r="P36" s="116">
        <f>IF(P_økokom!P41=0," ",IF(P_økokom!$C$5="All"," ",IF(P_økokom!$C$5="(Flere elementer)"," ",P_økokom!P41)))</f>
        <v>344</v>
      </c>
      <c r="Q36" s="116" t="str">
        <f>IF(P_økokom!Q41=0," ",IF(P_økokom!$C$5="All"," ",IF(P_økokom!$C$5="(Flere elementer)"," ",P_økokom!Q41)))</f>
        <v xml:space="preserve"> </v>
      </c>
      <c r="R36" s="116" t="str">
        <f>IF(P_økokom!R41=0," ",IF(P_økokom!$C$5="All"," ",IF(P_økokom!$C$5="(Flere elementer)"," ",P_økokom!R41)))</f>
        <v xml:space="preserve"> </v>
      </c>
      <c r="S36" s="116">
        <f>IF(P_økokom!S41=0," ",IF(P_økokom!$C$5="All"," ",IF(P_økokom!$C$5="(Flere elementer)"," ",P_økokom!S41)))</f>
        <v>21</v>
      </c>
      <c r="T36" s="116" t="str">
        <f>IF(P_økokom!T41=0," ",IF(P_økokom!$C$5="All"," ",IF(P_økokom!$C$5="(Flere elementer)"," ",P_økokom!T41)))</f>
        <v xml:space="preserve"> </v>
      </c>
      <c r="U36" s="116" t="str">
        <f>IF(P_økokom!U41=0," ",IF(P_økokom!$C$5="All"," ",IF(P_økokom!$C$5="(Flere elementer)"," ",P_økokom!U41)))</f>
        <v xml:space="preserve"> </v>
      </c>
      <c r="V36" s="116">
        <f>IF(P_økokom!V41=0," ",IF(P_økokom!$C$5="All"," ",IF(P_økokom!$C$5="(Flere elementer)"," ",P_økokom!V41)))</f>
        <v>53</v>
      </c>
    </row>
    <row r="37" spans="2:22" x14ac:dyDescent="0.2">
      <c r="B37" s="115" t="str">
        <f>IF(P_økokom!B42=0," ",IF(P_økokom!$C$5="All"," ",IF(P_økokom!$C$5="(Flere elementer)"," ",P_økokom!B42)))</f>
        <v>5056 Hitra</v>
      </c>
      <c r="C37" s="116">
        <f>IF(P_økokom!C42=0," ",IF(P_økokom!$C$5="All"," ",IF(P_økokom!$C$5="(Flere elementer)"," ",P_økokom!C42)))</f>
        <v>29</v>
      </c>
      <c r="D37" s="116" t="str">
        <f>IF(P_økokom!D42=0," ",IF(P_økokom!$C$5="All"," ",IF(P_økokom!$C$5="(Flere elementer)"," ",P_økokom!D42)))</f>
        <v xml:space="preserve"> </v>
      </c>
      <c r="E37" s="116">
        <f>IF(P_økokom!E42=0," ",IF(P_økokom!$C$5="All"," ",IF(P_økokom!$C$5="(Flere elementer)"," ",P_økokom!E42)))</f>
        <v>43</v>
      </c>
      <c r="F37" s="116">
        <f>IF(P_økokom!F42=0," ",IF(P_økokom!$C$5="All"," ",IF(P_økokom!$C$5="(Flere elementer)"," ",P_økokom!F42)))</f>
        <v>333</v>
      </c>
      <c r="G37" s="116" t="str">
        <f>IF(P_økokom!G42=0," ",IF(P_økokom!$C$5="All"," ",IF(P_økokom!$C$5="(Flere elementer)"," ",P_økokom!G42)))</f>
        <v xml:space="preserve"> </v>
      </c>
      <c r="H37" s="116" t="str">
        <f>IF(P_økokom!H42=0," ",IF(P_økokom!$C$5="All"," ",IF(P_økokom!$C$5="(Flere elementer)"," ",P_økokom!H42)))</f>
        <v xml:space="preserve"> </v>
      </c>
      <c r="I37" s="116" t="str">
        <f>IF(P_økokom!I42=0," ",IF(P_økokom!$C$5="All"," ",IF(P_økokom!$C$5="(Flere elementer)"," ",P_økokom!I42)))</f>
        <v xml:space="preserve"> </v>
      </c>
      <c r="J37" s="116" t="str">
        <f>IF(P_økokom!J42=0," ",IF(P_økokom!$C$5="All"," ",IF(P_økokom!$C$5="(Flere elementer)"," ",P_økokom!J42)))</f>
        <v xml:space="preserve"> </v>
      </c>
      <c r="K37" s="116" t="str">
        <f>IF(P_økokom!K42=0," ",IF(P_økokom!$C$5="All"," ",IF(P_økokom!$C$5="(Flere elementer)"," ",P_økokom!K42)))</f>
        <v xml:space="preserve"> </v>
      </c>
      <c r="L37" s="116" t="str">
        <f>IF(P_økokom!L42=0," ",IF(P_økokom!$C$5="All"," ",IF(P_økokom!$C$5="(Flere elementer)"," ",P_økokom!L42)))</f>
        <v xml:space="preserve"> </v>
      </c>
      <c r="M37" s="116" t="str">
        <f>IF(P_økokom!M42=0," ",IF(P_økokom!$C$5="All"," ",IF(P_økokom!$C$5="(Flere elementer)"," ",P_økokom!M42)))</f>
        <v xml:space="preserve"> </v>
      </c>
      <c r="N37" s="116">
        <f>IF(P_økokom!N42=0," ",IF(P_økokom!$C$5="All"," ",IF(P_økokom!$C$5="(Flere elementer)"," ",P_økokom!N42)))</f>
        <v>16</v>
      </c>
      <c r="O37" s="116">
        <f>IF(P_økokom!O42=0," ",IF(P_økokom!$C$5="All"," ",IF(P_økokom!$C$5="(Flere elementer)"," ",P_økokom!O42)))</f>
        <v>29</v>
      </c>
      <c r="P37" s="116">
        <f>IF(P_økokom!P42=0," ",IF(P_økokom!$C$5="All"," ",IF(P_økokom!$C$5="(Flere elementer)"," ",P_økokom!P42)))</f>
        <v>281</v>
      </c>
      <c r="Q37" s="116">
        <f>IF(P_økokom!Q42=0," ",IF(P_økokom!$C$5="All"," ",IF(P_økokom!$C$5="(Flere elementer)"," ",P_økokom!Q42)))</f>
        <v>16</v>
      </c>
      <c r="R37" s="116" t="str">
        <f>IF(P_økokom!R42=0," ",IF(P_økokom!$C$5="All"," ",IF(P_økokom!$C$5="(Flere elementer)"," ",P_økokom!R42)))</f>
        <v xml:space="preserve"> </v>
      </c>
      <c r="S37" s="116" t="str">
        <f>IF(P_økokom!S42=0," ",IF(P_økokom!$C$5="All"," ",IF(P_økokom!$C$5="(Flere elementer)"," ",P_økokom!S42)))</f>
        <v xml:space="preserve"> </v>
      </c>
      <c r="T37" s="116" t="str">
        <f>IF(P_økokom!T42=0," ",IF(P_økokom!$C$5="All"," ",IF(P_økokom!$C$5="(Flere elementer)"," ",P_økokom!T42)))</f>
        <v xml:space="preserve"> </v>
      </c>
      <c r="U37" s="116" t="str">
        <f>IF(P_økokom!U42=0," ",IF(P_økokom!$C$5="All"," ",IF(P_økokom!$C$5="(Flere elementer)"," ",P_økokom!U42)))</f>
        <v xml:space="preserve"> </v>
      </c>
      <c r="V37" s="116">
        <f>IF(P_økokom!V42=0," ",IF(P_økokom!$C$5="All"," ",IF(P_økokom!$C$5="(Flere elementer)"," ",P_økokom!V42)))</f>
        <v>88</v>
      </c>
    </row>
    <row r="38" spans="2:22" x14ac:dyDescent="0.2">
      <c r="B38" s="115" t="str">
        <f>IF(P_økokom!B43=0," ",IF(P_økokom!$C$5="All"," ",IF(P_økokom!$C$5="(Flere elementer)"," ",P_økokom!B43)))</f>
        <v>5057 Ørland</v>
      </c>
      <c r="C38" s="116">
        <f>IF(P_økokom!C43=0," ",IF(P_økokom!$C$5="All"," ",IF(P_økokom!$C$5="(Flere elementer)"," ",P_økokom!C43)))</f>
        <v>91</v>
      </c>
      <c r="D38" s="116">
        <f>IF(P_økokom!D43=0," ",IF(P_økokom!$C$5="All"," ",IF(P_økokom!$C$5="(Flere elementer)"," ",P_økokom!D43)))</f>
        <v>50</v>
      </c>
      <c r="E38" s="116">
        <f>IF(P_økokom!E43=0," ",IF(P_økokom!$C$5="All"," ",IF(P_økokom!$C$5="(Flere elementer)"," ",P_økokom!E43)))</f>
        <v>212</v>
      </c>
      <c r="F38" s="116">
        <f>IF(P_økokom!F43=0," ",IF(P_økokom!$C$5="All"," ",IF(P_økokom!$C$5="(Flere elementer)"," ",P_økokom!F43)))</f>
        <v>713</v>
      </c>
      <c r="G38" s="116" t="str">
        <f>IF(P_økokom!G43=0," ",IF(P_økokom!$C$5="All"," ",IF(P_økokom!$C$5="(Flere elementer)"," ",P_økokom!G43)))</f>
        <v xml:space="preserve"> </v>
      </c>
      <c r="H38" s="116" t="str">
        <f>IF(P_økokom!H43=0," ",IF(P_økokom!$C$5="All"," ",IF(P_økokom!$C$5="(Flere elementer)"," ",P_økokom!H43)))</f>
        <v xml:space="preserve"> </v>
      </c>
      <c r="I38" s="116">
        <f>IF(P_økokom!I43=0," ",IF(P_økokom!$C$5="All"," ",IF(P_økokom!$C$5="(Flere elementer)"," ",P_økokom!I43)))</f>
        <v>880</v>
      </c>
      <c r="J38" s="116" t="str">
        <f>IF(P_økokom!J43=0," ",IF(P_økokom!$C$5="All"," ",IF(P_økokom!$C$5="(Flere elementer)"," ",P_økokom!J43)))</f>
        <v xml:space="preserve"> </v>
      </c>
      <c r="K38" s="116" t="str">
        <f>IF(P_økokom!K43=0," ",IF(P_økokom!$C$5="All"," ",IF(P_økokom!$C$5="(Flere elementer)"," ",P_økokom!K43)))</f>
        <v xml:space="preserve"> </v>
      </c>
      <c r="L38" s="116" t="str">
        <f>IF(P_økokom!L43=0," ",IF(P_økokom!$C$5="All"," ",IF(P_økokom!$C$5="(Flere elementer)"," ",P_økokom!L43)))</f>
        <v xml:space="preserve"> </v>
      </c>
      <c r="M38" s="116" t="str">
        <f>IF(P_økokom!M43=0," ",IF(P_økokom!$C$5="All"," ",IF(P_økokom!$C$5="(Flere elementer)"," ",P_økokom!M43)))</f>
        <v xml:space="preserve"> </v>
      </c>
      <c r="N38" s="116">
        <f>IF(P_økokom!N43=0," ",IF(P_økokom!$C$5="All"," ",IF(P_økokom!$C$5="(Flere elementer)"," ",P_økokom!N43)))</f>
        <v>1</v>
      </c>
      <c r="O38" s="116">
        <f>IF(P_økokom!O43=0," ",IF(P_økokom!$C$5="All"," ",IF(P_økokom!$C$5="(Flere elementer)"," ",P_økokom!O43)))</f>
        <v>53</v>
      </c>
      <c r="P38" s="116">
        <f>IF(P_økokom!P43=0," ",IF(P_økokom!$C$5="All"," ",IF(P_økokom!$C$5="(Flere elementer)"," ",P_økokom!P43)))</f>
        <v>2264</v>
      </c>
      <c r="Q38" s="116">
        <f>IF(P_økokom!Q43=0," ",IF(P_økokom!$C$5="All"," ",IF(P_økokom!$C$5="(Flere elementer)"," ",P_økokom!Q43)))</f>
        <v>3</v>
      </c>
      <c r="R38" s="116">
        <f>IF(P_økokom!R43=0," ",IF(P_økokom!$C$5="All"," ",IF(P_økokom!$C$5="(Flere elementer)"," ",P_økokom!R43)))</f>
        <v>11</v>
      </c>
      <c r="S38" s="116" t="str">
        <f>IF(P_økokom!S43=0," ",IF(P_økokom!$C$5="All"," ",IF(P_økokom!$C$5="(Flere elementer)"," ",P_økokom!S43)))</f>
        <v xml:space="preserve"> </v>
      </c>
      <c r="T38" s="116">
        <f>IF(P_økokom!T43=0," ",IF(P_økokom!$C$5="All"," ",IF(P_økokom!$C$5="(Flere elementer)"," ",P_økokom!T43)))</f>
        <v>276</v>
      </c>
      <c r="U38" s="116">
        <f>IF(P_økokom!U43=0," ",IF(P_økokom!$C$5="All"," ",IF(P_økokom!$C$5="(Flere elementer)"," ",P_økokom!U43)))</f>
        <v>5</v>
      </c>
      <c r="V38" s="116">
        <f>IF(P_økokom!V43=0," ",IF(P_økokom!$C$5="All"," ",IF(P_økokom!$C$5="(Flere elementer)"," ",P_økokom!V43)))</f>
        <v>1135</v>
      </c>
    </row>
    <row r="39" spans="2:22" x14ac:dyDescent="0.2">
      <c r="B39" s="115" t="str">
        <f>IF(P_økokom!B44=0," ",IF(P_økokom!$C$5="All"," ",IF(P_økokom!$C$5="(Flere elementer)"," ",P_økokom!B44)))</f>
        <v>5058 Åfjord</v>
      </c>
      <c r="C39" s="116">
        <f>IF(P_økokom!C44=0," ",IF(P_økokom!$C$5="All"," ",IF(P_økokom!$C$5="(Flere elementer)"," ",P_økokom!C44)))</f>
        <v>95</v>
      </c>
      <c r="D39" s="116" t="str">
        <f>IF(P_økokom!D44=0," ",IF(P_økokom!$C$5="All"," ",IF(P_økokom!$C$5="(Flere elementer)"," ",P_økokom!D44)))</f>
        <v xml:space="preserve"> </v>
      </c>
      <c r="E39" s="116">
        <f>IF(P_økokom!E44=0," ",IF(P_økokom!$C$5="All"," ",IF(P_økokom!$C$5="(Flere elementer)"," ",P_økokom!E44)))</f>
        <v>124</v>
      </c>
      <c r="F39" s="116">
        <f>IF(P_økokom!F44=0," ",IF(P_økokom!$C$5="All"," ",IF(P_økokom!$C$5="(Flere elementer)"," ",P_økokom!F44)))</f>
        <v>128</v>
      </c>
      <c r="G39" s="116" t="str">
        <f>IF(P_økokom!G44=0," ",IF(P_økokom!$C$5="All"," ",IF(P_økokom!$C$5="(Flere elementer)"," ",P_økokom!G44)))</f>
        <v xml:space="preserve"> </v>
      </c>
      <c r="H39" s="116" t="str">
        <f>IF(P_økokom!H44=0," ",IF(P_økokom!$C$5="All"," ",IF(P_økokom!$C$5="(Flere elementer)"," ",P_økokom!H44)))</f>
        <v xml:space="preserve"> </v>
      </c>
      <c r="I39" s="116" t="str">
        <f>IF(P_økokom!I44=0," ",IF(P_økokom!$C$5="All"," ",IF(P_økokom!$C$5="(Flere elementer)"," ",P_økokom!I44)))</f>
        <v xml:space="preserve"> </v>
      </c>
      <c r="J39" s="116" t="str">
        <f>IF(P_økokom!J44=0," ",IF(P_økokom!$C$5="All"," ",IF(P_økokom!$C$5="(Flere elementer)"," ",P_økokom!J44)))</f>
        <v xml:space="preserve"> </v>
      </c>
      <c r="K39" s="116" t="str">
        <f>IF(P_økokom!K44=0," ",IF(P_økokom!$C$5="All"," ",IF(P_økokom!$C$5="(Flere elementer)"," ",P_økokom!K44)))</f>
        <v xml:space="preserve"> </v>
      </c>
      <c r="L39" s="116" t="str">
        <f>IF(P_økokom!L44=0," ",IF(P_økokom!$C$5="All"," ",IF(P_økokom!$C$5="(Flere elementer)"," ",P_økokom!L44)))</f>
        <v xml:space="preserve"> </v>
      </c>
      <c r="M39" s="116" t="str">
        <f>IF(P_økokom!M44=0," ",IF(P_økokom!$C$5="All"," ",IF(P_økokom!$C$5="(Flere elementer)"," ",P_økokom!M44)))</f>
        <v xml:space="preserve"> </v>
      </c>
      <c r="N39" s="116" t="str">
        <f>IF(P_økokom!N44=0," ",IF(P_økokom!$C$5="All"," ",IF(P_økokom!$C$5="(Flere elementer)"," ",P_økokom!N44)))</f>
        <v xml:space="preserve"> </v>
      </c>
      <c r="O39" s="116" t="str">
        <f>IF(P_økokom!O44=0," ",IF(P_økokom!$C$5="All"," ",IF(P_økokom!$C$5="(Flere elementer)"," ",P_økokom!O44)))</f>
        <v xml:space="preserve"> </v>
      </c>
      <c r="P39" s="116">
        <f>IF(P_økokom!P44=0," ",IF(P_økokom!$C$5="All"," ",IF(P_økokom!$C$5="(Flere elementer)"," ",P_økokom!P44)))</f>
        <v>2276</v>
      </c>
      <c r="Q39" s="116" t="str">
        <f>IF(P_økokom!Q44=0," ",IF(P_økokom!$C$5="All"," ",IF(P_økokom!$C$5="(Flere elementer)"," ",P_økokom!Q44)))</f>
        <v xml:space="preserve"> </v>
      </c>
      <c r="R39" s="116" t="str">
        <f>IF(P_økokom!R44=0," ",IF(P_økokom!$C$5="All"," ",IF(P_økokom!$C$5="(Flere elementer)"," ",P_økokom!R44)))</f>
        <v xml:space="preserve"> </v>
      </c>
      <c r="S39" s="116" t="str">
        <f>IF(P_økokom!S44=0," ",IF(P_økokom!$C$5="All"," ",IF(P_økokom!$C$5="(Flere elementer)"," ",P_økokom!S44)))</f>
        <v xml:space="preserve"> </v>
      </c>
      <c r="T39" s="116">
        <f>IF(P_økokom!T44=0," ",IF(P_økokom!$C$5="All"," ",IF(P_økokom!$C$5="(Flere elementer)"," ",P_økokom!T44)))</f>
        <v>103</v>
      </c>
      <c r="U39" s="116" t="str">
        <f>IF(P_økokom!U44=0," ",IF(P_økokom!$C$5="All"," ",IF(P_økokom!$C$5="(Flere elementer)"," ",P_økokom!U44)))</f>
        <v xml:space="preserve"> </v>
      </c>
      <c r="V39" s="116">
        <f>IF(P_økokom!V44=0," ",IF(P_økokom!$C$5="All"," ",IF(P_økokom!$C$5="(Flere elementer)"," ",P_økokom!V44)))</f>
        <v>94</v>
      </c>
    </row>
    <row r="40" spans="2:22" x14ac:dyDescent="0.2">
      <c r="B40" s="115" t="str">
        <f>IF(P_økokom!B45=0," ",IF(P_økokom!$C$5="All"," ",IF(P_økokom!$C$5="(Flere elementer)"," ",P_økokom!B45)))</f>
        <v>5059 Orkland</v>
      </c>
      <c r="C40" s="116">
        <f>IF(P_økokom!C45=0," ",IF(P_økokom!$C$5="All"," ",IF(P_økokom!$C$5="(Flere elementer)"," ",P_økokom!C45)))</f>
        <v>93</v>
      </c>
      <c r="D40" s="116">
        <f>IF(P_økokom!D45=0," ",IF(P_økokom!$C$5="All"," ",IF(P_økokom!$C$5="(Flere elementer)"," ",P_økokom!D45)))</f>
        <v>73</v>
      </c>
      <c r="E40" s="116">
        <f>IF(P_økokom!E45=0," ",IF(P_økokom!$C$5="All"," ",IF(P_økokom!$C$5="(Flere elementer)"," ",P_økokom!E45)))</f>
        <v>205</v>
      </c>
      <c r="F40" s="116">
        <f>IF(P_økokom!F45=0," ",IF(P_økokom!$C$5="All"," ",IF(P_økokom!$C$5="(Flere elementer)"," ",P_økokom!F45)))</f>
        <v>72</v>
      </c>
      <c r="G40" s="116" t="str">
        <f>IF(P_økokom!G45=0," ",IF(P_økokom!$C$5="All"," ",IF(P_økokom!$C$5="(Flere elementer)"," ",P_økokom!G45)))</f>
        <v xml:space="preserve"> </v>
      </c>
      <c r="H40" s="116" t="str">
        <f>IF(P_økokom!H45=0," ",IF(P_økokom!$C$5="All"," ",IF(P_økokom!$C$5="(Flere elementer)"," ",P_økokom!H45)))</f>
        <v xml:space="preserve"> </v>
      </c>
      <c r="I40" s="116">
        <f>IF(P_økokom!I45=0," ",IF(P_økokom!$C$5="All"," ",IF(P_økokom!$C$5="(Flere elementer)"," ",P_økokom!I45)))</f>
        <v>15</v>
      </c>
      <c r="J40" s="116" t="str">
        <f>IF(P_økokom!J45=0," ",IF(P_økokom!$C$5="All"," ",IF(P_økokom!$C$5="(Flere elementer)"," ",P_økokom!J45)))</f>
        <v xml:space="preserve"> </v>
      </c>
      <c r="K40" s="116" t="str">
        <f>IF(P_økokom!K45=0," ",IF(P_økokom!$C$5="All"," ",IF(P_økokom!$C$5="(Flere elementer)"," ",P_økokom!K45)))</f>
        <v xml:space="preserve"> </v>
      </c>
      <c r="L40" s="116" t="str">
        <f>IF(P_økokom!L45=0," ",IF(P_økokom!$C$5="All"," ",IF(P_økokom!$C$5="(Flere elementer)"," ",P_økokom!L45)))</f>
        <v xml:space="preserve"> </v>
      </c>
      <c r="M40" s="116">
        <f>IF(P_økokom!M45=0," ",IF(P_økokom!$C$5="All"," ",IF(P_økokom!$C$5="(Flere elementer)"," ",P_økokom!M45)))</f>
        <v>5</v>
      </c>
      <c r="N40" s="116" t="str">
        <f>IF(P_økokom!N45=0," ",IF(P_økokom!$C$5="All"," ",IF(P_økokom!$C$5="(Flere elementer)"," ",P_økokom!N45)))</f>
        <v xml:space="preserve"> </v>
      </c>
      <c r="O40" s="116">
        <f>IF(P_økokom!O45=0," ",IF(P_økokom!$C$5="All"," ",IF(P_økokom!$C$5="(Flere elementer)"," ",P_økokom!O45)))</f>
        <v>63</v>
      </c>
      <c r="P40" s="116">
        <f>IF(P_økokom!P45=0," ",IF(P_økokom!$C$5="All"," ",IF(P_økokom!$C$5="(Flere elementer)"," ",P_økokom!P45)))</f>
        <v>3551</v>
      </c>
      <c r="Q40" s="116" t="str">
        <f>IF(P_økokom!Q45=0," ",IF(P_økokom!$C$5="All"," ",IF(P_økokom!$C$5="(Flere elementer)"," ",P_økokom!Q45)))</f>
        <v xml:space="preserve"> </v>
      </c>
      <c r="R40" s="116">
        <f>IF(P_økokom!R45=0," ",IF(P_økokom!$C$5="All"," ",IF(P_økokom!$C$5="(Flere elementer)"," ",P_økokom!R45)))</f>
        <v>16</v>
      </c>
      <c r="S40" s="116">
        <f>IF(P_økokom!S45=0," ",IF(P_økokom!$C$5="All"," ",IF(P_økokom!$C$5="(Flere elementer)"," ",P_økokom!S45)))</f>
        <v>2</v>
      </c>
      <c r="T40" s="116" t="str">
        <f>IF(P_økokom!T45=0," ",IF(P_økokom!$C$5="All"," ",IF(P_økokom!$C$5="(Flere elementer)"," ",P_økokom!T45)))</f>
        <v xml:space="preserve"> </v>
      </c>
      <c r="U40" s="116">
        <f>IF(P_økokom!U45=0," ",IF(P_økokom!$C$5="All"," ",IF(P_økokom!$C$5="(Flere elementer)"," ",P_økokom!U45)))</f>
        <v>5</v>
      </c>
      <c r="V40" s="116">
        <f>IF(P_økokom!V45=0," ",IF(P_økokom!$C$5="All"," ",IF(P_økokom!$C$5="(Flere elementer)"," ",P_økokom!V45)))</f>
        <v>638</v>
      </c>
    </row>
    <row r="41" spans="2:22" x14ac:dyDescent="0.2">
      <c r="B41" s="115" t="str">
        <f>IF(P_økokom!B46=0," ",IF(P_økokom!$C$5="All"," ",IF(P_økokom!$C$5="(Flere elementer)"," ",P_økokom!B46)))</f>
        <v>5060 Nærøysund</v>
      </c>
      <c r="C41" s="116">
        <f>IF(P_økokom!C46=0," ",IF(P_økokom!$C$5="All"," ",IF(P_økokom!$C$5="(Flere elementer)"," ",P_økokom!C46)))</f>
        <v>99</v>
      </c>
      <c r="D41" s="116">
        <f>IF(P_økokom!D46=0," ",IF(P_økokom!$C$5="All"," ",IF(P_økokom!$C$5="(Flere elementer)"," ",P_økokom!D46)))</f>
        <v>11</v>
      </c>
      <c r="E41" s="116">
        <f>IF(P_økokom!E46=0," ",IF(P_økokom!$C$5="All"," ",IF(P_økokom!$C$5="(Flere elementer)"," ",P_økokom!E46)))</f>
        <v>147</v>
      </c>
      <c r="F41" s="116">
        <f>IF(P_økokom!F46=0," ",IF(P_økokom!$C$5="All"," ",IF(P_økokom!$C$5="(Flere elementer)"," ",P_økokom!F46)))</f>
        <v>526</v>
      </c>
      <c r="G41" s="116" t="str">
        <f>IF(P_økokom!G46=0," ",IF(P_økokom!$C$5="All"," ",IF(P_økokom!$C$5="(Flere elementer)"," ",P_økokom!G46)))</f>
        <v xml:space="preserve"> </v>
      </c>
      <c r="H41" s="116" t="str">
        <f>IF(P_økokom!H46=0," ",IF(P_økokom!$C$5="All"," ",IF(P_økokom!$C$5="(Flere elementer)"," ",P_økokom!H46)))</f>
        <v xml:space="preserve"> </v>
      </c>
      <c r="I41" s="116" t="str">
        <f>IF(P_økokom!I46=0," ",IF(P_økokom!$C$5="All"," ",IF(P_økokom!$C$5="(Flere elementer)"," ",P_økokom!I46)))</f>
        <v xml:space="preserve"> </v>
      </c>
      <c r="J41" s="116" t="str">
        <f>IF(P_økokom!J46=0," ",IF(P_økokom!$C$5="All"," ",IF(P_økokom!$C$5="(Flere elementer)"," ",P_økokom!J46)))</f>
        <v xml:space="preserve"> </v>
      </c>
      <c r="K41" s="116" t="str">
        <f>IF(P_økokom!K46=0," ",IF(P_økokom!$C$5="All"," ",IF(P_økokom!$C$5="(Flere elementer)"," ",P_økokom!K46)))</f>
        <v xml:space="preserve"> </v>
      </c>
      <c r="L41" s="116" t="str">
        <f>IF(P_økokom!L46=0," ",IF(P_økokom!$C$5="All"," ",IF(P_økokom!$C$5="(Flere elementer)"," ",P_økokom!L46)))</f>
        <v xml:space="preserve"> </v>
      </c>
      <c r="M41" s="116" t="str">
        <f>IF(P_økokom!M46=0," ",IF(P_økokom!$C$5="All"," ",IF(P_økokom!$C$5="(Flere elementer)"," ",P_økokom!M46)))</f>
        <v xml:space="preserve"> </v>
      </c>
      <c r="N41" s="116">
        <f>IF(P_økokom!N46=0," ",IF(P_økokom!$C$5="All"," ",IF(P_økokom!$C$5="(Flere elementer)"," ",P_økokom!N46)))</f>
        <v>14</v>
      </c>
      <c r="O41" s="116" t="str">
        <f>IF(P_økokom!O46=0," ",IF(P_økokom!$C$5="All"," ",IF(P_økokom!$C$5="(Flere elementer)"," ",P_økokom!O46)))</f>
        <v xml:space="preserve"> </v>
      </c>
      <c r="P41" s="116">
        <f>IF(P_økokom!P46=0," ",IF(P_økokom!$C$5="All"," ",IF(P_økokom!$C$5="(Flere elementer)"," ",P_økokom!P46)))</f>
        <v>1865</v>
      </c>
      <c r="Q41" s="116">
        <f>IF(P_økokom!Q46=0," ",IF(P_økokom!$C$5="All"," ",IF(P_økokom!$C$5="(Flere elementer)"," ",P_økokom!Q46)))</f>
        <v>8</v>
      </c>
      <c r="R41" s="116" t="str">
        <f>IF(P_økokom!R46=0," ",IF(P_økokom!$C$5="All"," ",IF(P_økokom!$C$5="(Flere elementer)"," ",P_økokom!R46)))</f>
        <v xml:space="preserve"> </v>
      </c>
      <c r="S41" s="116" t="str">
        <f>IF(P_økokom!S46=0," ",IF(P_økokom!$C$5="All"," ",IF(P_økokom!$C$5="(Flere elementer)"," ",P_økokom!S46)))</f>
        <v xml:space="preserve"> </v>
      </c>
      <c r="T41" s="116">
        <f>IF(P_økokom!T46=0," ",IF(P_økokom!$C$5="All"," ",IF(P_økokom!$C$5="(Flere elementer)"," ",P_økokom!T46)))</f>
        <v>446</v>
      </c>
      <c r="U41" s="116">
        <f>IF(P_økokom!U46=0," ",IF(P_økokom!$C$5="All"," ",IF(P_økokom!$C$5="(Flere elementer)"," ",P_økokom!U46)))</f>
        <v>10</v>
      </c>
      <c r="V41" s="116">
        <f>IF(P_økokom!V46=0," ",IF(P_økokom!$C$5="All"," ",IF(P_økokom!$C$5="(Flere elementer)"," ",P_økokom!V46)))</f>
        <v>204</v>
      </c>
    </row>
    <row r="42" spans="2:22" x14ac:dyDescent="0.2">
      <c r="B42" s="115" t="str">
        <f>IF(P_økokom!B47=0," ",IF(P_økokom!$C$5="All"," ",IF(P_økokom!$C$5="(Flere elementer)"," ",P_økokom!B47)))</f>
        <v>5061 Rindal</v>
      </c>
      <c r="C42" s="116">
        <f>IF(P_økokom!C47=0," ",IF(P_økokom!$C$5="All"," ",IF(P_økokom!$C$5="(Flere elementer)"," ",P_økokom!C47)))</f>
        <v>34</v>
      </c>
      <c r="D42" s="116" t="str">
        <f>IF(P_økokom!D47=0," ",IF(P_økokom!$C$5="All"," ",IF(P_økokom!$C$5="(Flere elementer)"," ",P_økokom!D47)))</f>
        <v xml:space="preserve"> </v>
      </c>
      <c r="E42" s="116">
        <f>IF(P_økokom!E47=0," ",IF(P_økokom!$C$5="All"," ",IF(P_økokom!$C$5="(Flere elementer)"," ",P_økokom!E47)))</f>
        <v>47</v>
      </c>
      <c r="F42" s="116" t="str">
        <f>IF(P_økokom!F47=0," ",IF(P_økokom!$C$5="All"," ",IF(P_økokom!$C$5="(Flere elementer)"," ",P_økokom!F47)))</f>
        <v xml:space="preserve"> </v>
      </c>
      <c r="G42" s="116" t="str">
        <f>IF(P_økokom!G47=0," ",IF(P_økokom!$C$5="All"," ",IF(P_økokom!$C$5="(Flere elementer)"," ",P_økokom!G47)))</f>
        <v xml:space="preserve"> </v>
      </c>
      <c r="H42" s="116" t="str">
        <f>IF(P_økokom!H47=0," ",IF(P_økokom!$C$5="All"," ",IF(P_økokom!$C$5="(Flere elementer)"," ",P_økokom!H47)))</f>
        <v xml:space="preserve"> </v>
      </c>
      <c r="I42" s="116" t="str">
        <f>IF(P_økokom!I47=0," ",IF(P_økokom!$C$5="All"," ",IF(P_økokom!$C$5="(Flere elementer)"," ",P_økokom!I47)))</f>
        <v xml:space="preserve"> </v>
      </c>
      <c r="J42" s="116" t="str">
        <f>IF(P_økokom!J47=0," ",IF(P_økokom!$C$5="All"," ",IF(P_økokom!$C$5="(Flere elementer)"," ",P_økokom!J47)))</f>
        <v xml:space="preserve"> </v>
      </c>
      <c r="K42" s="116" t="str">
        <f>IF(P_økokom!K47=0," ",IF(P_økokom!$C$5="All"," ",IF(P_økokom!$C$5="(Flere elementer)"," ",P_økokom!K47)))</f>
        <v xml:space="preserve"> </v>
      </c>
      <c r="L42" s="116" t="str">
        <f>IF(P_økokom!L47=0," ",IF(P_økokom!$C$5="All"," ",IF(P_økokom!$C$5="(Flere elementer)"," ",P_økokom!L47)))</f>
        <v xml:space="preserve"> </v>
      </c>
      <c r="M42" s="116" t="str">
        <f>IF(P_økokom!M47=0," ",IF(P_økokom!$C$5="All"," ",IF(P_økokom!$C$5="(Flere elementer)"," ",P_økokom!M47)))</f>
        <v xml:space="preserve"> </v>
      </c>
      <c r="N42" s="116" t="str">
        <f>IF(P_økokom!N47=0," ",IF(P_økokom!$C$5="All"," ",IF(P_økokom!$C$5="(Flere elementer)"," ",P_økokom!N47)))</f>
        <v xml:space="preserve"> </v>
      </c>
      <c r="O42" s="116">
        <f>IF(P_økokom!O47=0," ",IF(P_økokom!$C$5="All"," ",IF(P_økokom!$C$5="(Flere elementer)"," ",P_økokom!O47)))</f>
        <v>68</v>
      </c>
      <c r="P42" s="116">
        <f>IF(P_økokom!P47=0," ",IF(P_økokom!$C$5="All"," ",IF(P_økokom!$C$5="(Flere elementer)"," ",P_økokom!P47)))</f>
        <v>457</v>
      </c>
      <c r="Q42" s="116" t="str">
        <f>IF(P_økokom!Q47=0," ",IF(P_økokom!$C$5="All"," ",IF(P_økokom!$C$5="(Flere elementer)"," ",P_økokom!Q47)))</f>
        <v xml:space="preserve"> </v>
      </c>
      <c r="R42" s="116" t="str">
        <f>IF(P_økokom!R47=0," ",IF(P_økokom!$C$5="All"," ",IF(P_økokom!$C$5="(Flere elementer)"," ",P_økokom!R47)))</f>
        <v xml:space="preserve"> </v>
      </c>
      <c r="S42" s="116">
        <f>IF(P_økokom!S47=0," ",IF(P_økokom!$C$5="All"," ",IF(P_økokom!$C$5="(Flere elementer)"," ",P_økokom!S47)))</f>
        <v>18</v>
      </c>
      <c r="T42" s="116" t="str">
        <f>IF(P_økokom!T47=0," ",IF(P_økokom!$C$5="All"," ",IF(P_økokom!$C$5="(Flere elementer)"," ",P_økokom!T47)))</f>
        <v xml:space="preserve"> </v>
      </c>
      <c r="U42" s="116" t="str">
        <f>IF(P_økokom!U47=0," ",IF(P_økokom!$C$5="All"," ",IF(P_økokom!$C$5="(Flere elementer)"," ",P_økokom!U47)))</f>
        <v xml:space="preserve"> </v>
      </c>
      <c r="V42" s="116">
        <f>IF(P_økokom!V47=0," ",IF(P_økokom!$C$5="All"," ",IF(P_økokom!$C$5="(Flere elementer)"," ",P_økokom!V47)))</f>
        <v>43</v>
      </c>
    </row>
    <row r="43" spans="2:22" x14ac:dyDescent="0.2">
      <c r="B43" s="115" t="str">
        <f>IF(P_økokom!B48=0," ",IF(P_økokom!$C$5="All"," ",IF(P_økokom!$C$5="(Flere elementer)"," ",P_økokom!B48)))</f>
        <v>Totalsum</v>
      </c>
      <c r="C43" s="116">
        <f>IF(P_økokom!C48=0," ",IF(P_økokom!$C$5="All"," ",IF(P_økokom!$C$5="(Flere elementer)"," ",P_økokom!C48)))</f>
        <v>2708</v>
      </c>
      <c r="D43" s="116">
        <f>IF(P_økokom!D48=0," ",IF(P_økokom!$C$5="All"," ",IF(P_økokom!$C$5="(Flere elementer)"," ",P_økokom!D48)))</f>
        <v>1150</v>
      </c>
      <c r="E43" s="116">
        <f>IF(P_økokom!E48=0," ",IF(P_økokom!$C$5="All"," ",IF(P_økokom!$C$5="(Flere elementer)"," ",P_økokom!E48)))</f>
        <v>5257</v>
      </c>
      <c r="F43" s="116">
        <f>IF(P_økokom!F48=0," ",IF(P_økokom!$C$5="All"," ",IF(P_økokom!$C$5="(Flere elementer)"," ",P_økokom!F48)))</f>
        <v>8116</v>
      </c>
      <c r="G43" s="116">
        <f>IF(P_økokom!G48=0," ",IF(P_økokom!$C$5="All"," ",IF(P_økokom!$C$5="(Flere elementer)"," ",P_økokom!G48)))</f>
        <v>3</v>
      </c>
      <c r="H43" s="116" t="str">
        <f>IF(P_økokom!H48=0," ",IF(P_økokom!$C$5="All"," ",IF(P_økokom!$C$5="(Flere elementer)"," ",P_økokom!H48)))</f>
        <v xml:space="preserve"> </v>
      </c>
      <c r="I43" s="116">
        <f>IF(P_økokom!I48=0," ",IF(P_økokom!$C$5="All"," ",IF(P_økokom!$C$5="(Flere elementer)"," ",P_økokom!I48)))</f>
        <v>1084</v>
      </c>
      <c r="J43" s="116">
        <f>IF(P_økokom!J48=0," ",IF(P_økokom!$C$5="All"," ",IF(P_økokom!$C$5="(Flere elementer)"," ",P_økokom!J48)))</f>
        <v>46</v>
      </c>
      <c r="K43" s="116">
        <f>IF(P_økokom!K48=0," ",IF(P_økokom!$C$5="All"," ",IF(P_økokom!$C$5="(Flere elementer)"," ",P_økokom!K48)))</f>
        <v>19</v>
      </c>
      <c r="L43" s="116">
        <f>IF(P_økokom!L48=0," ",IF(P_økokom!$C$5="All"," ",IF(P_økokom!$C$5="(Flere elementer)"," ",P_økokom!L48)))</f>
        <v>479</v>
      </c>
      <c r="M43" s="116">
        <f>IF(P_økokom!M48=0," ",IF(P_økokom!$C$5="All"," ",IF(P_økokom!$C$5="(Flere elementer)"," ",P_økokom!M48)))</f>
        <v>96</v>
      </c>
      <c r="N43" s="116">
        <f>IF(P_økokom!N48=0," ",IF(P_økokom!$C$5="All"," ",IF(P_økokom!$C$5="(Flere elementer)"," ",P_økokom!N48)))</f>
        <v>130</v>
      </c>
      <c r="O43" s="116">
        <f>IF(P_økokom!O48=0," ",IF(P_økokom!$C$5="All"," ",IF(P_økokom!$C$5="(Flere elementer)"," ",P_økokom!O48)))</f>
        <v>1728</v>
      </c>
      <c r="P43" s="116">
        <f>IF(P_økokom!P48=0," ",IF(P_økokom!$C$5="All"," ",IF(P_økokom!$C$5="(Flere elementer)"," ",P_økokom!P48)))</f>
        <v>64627</v>
      </c>
      <c r="Q43" s="116">
        <f>IF(P_økokom!Q48=0," ",IF(P_økokom!$C$5="All"," ",IF(P_økokom!$C$5="(Flere elementer)"," ",P_økokom!Q48)))</f>
        <v>50</v>
      </c>
      <c r="R43" s="116">
        <f>IF(P_økokom!R48=0," ",IF(P_økokom!$C$5="All"," ",IF(P_økokom!$C$5="(Flere elementer)"," ",P_økokom!R48)))</f>
        <v>178</v>
      </c>
      <c r="S43" s="116">
        <f>IF(P_økokom!S48=0," ",IF(P_økokom!$C$5="All"," ",IF(P_økokom!$C$5="(Flere elementer)"," ",P_økokom!S48)))</f>
        <v>463</v>
      </c>
      <c r="T43" s="116">
        <f>IF(P_økokom!T48=0," ",IF(P_økokom!$C$5="All"," ",IF(P_økokom!$C$5="(Flere elementer)"," ",P_økokom!T48)))</f>
        <v>12272</v>
      </c>
      <c r="U43" s="116">
        <f>IF(P_økokom!U48=0," ",IF(P_økokom!$C$5="All"," ",IF(P_økokom!$C$5="(Flere elementer)"," ",P_økokom!U48)))</f>
        <v>89</v>
      </c>
      <c r="V43" s="116">
        <f>IF(P_økokom!V48=0," ",IF(P_økokom!$C$5="All"," ",IF(P_økokom!$C$5="(Flere elementer)"," ",P_økokom!V48)))</f>
        <v>12939</v>
      </c>
    </row>
    <row r="44" spans="2:22" x14ac:dyDescent="0.2">
      <c r="B44" s="127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</row>
    <row r="45" spans="2:22" x14ac:dyDescent="0.2">
      <c r="B45" s="127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9"/>
    </row>
    <row r="46" spans="2:22" ht="25.5" customHeight="1" x14ac:dyDescent="0.2">
      <c r="B46" s="261" t="str">
        <f>IF(P_økokom!C5="all"," ",IF(P_økokom!C5="(Flere elementer)"," ",P_økokom!E2))</f>
        <v>Antall økologiske foretak i 2022</v>
      </c>
      <c r="C46" s="261"/>
      <c r="D46" s="261"/>
      <c r="E46" s="261"/>
      <c r="F46" s="261"/>
      <c r="G46" s="261"/>
      <c r="H46" s="261"/>
      <c r="I46" s="261"/>
      <c r="J46" s="261"/>
      <c r="K46" s="261"/>
      <c r="L46" s="262" t="str">
        <f>IF(P_økokom!C5="All",P_økokom!E3,IF(P_økokom!C5="(Flere elementer)",P_økokom!E3," "))</f>
        <v xml:space="preserve"> </v>
      </c>
      <c r="M46" s="262"/>
      <c r="N46" s="262"/>
      <c r="O46" s="262"/>
      <c r="P46" s="262"/>
      <c r="Q46" s="262"/>
      <c r="R46" s="262"/>
      <c r="S46" s="262"/>
      <c r="T46" s="262"/>
      <c r="U46" s="262"/>
      <c r="V46" s="262"/>
    </row>
    <row r="47" spans="2:22" ht="38.25" customHeight="1" x14ac:dyDescent="0.2">
      <c r="B47" s="198" t="s">
        <v>593</v>
      </c>
      <c r="C47" s="258" t="str">
        <f>IF(P_økokom!C54=0," ",P_økokom!C54)</f>
        <v>husdyrslag</v>
      </c>
      <c r="D47" s="259"/>
      <c r="E47" s="259"/>
      <c r="F47" s="259"/>
      <c r="G47" s="259"/>
      <c r="H47" s="259"/>
      <c r="I47" s="259"/>
      <c r="J47" s="259"/>
      <c r="K47" s="260"/>
      <c r="L47" s="259" t="str">
        <f>IF(P_økokom!L54=0," ",P_økokom!L54)</f>
        <v>plantekulturer</v>
      </c>
      <c r="M47" s="259"/>
      <c r="N47" s="259"/>
      <c r="O47" s="259"/>
      <c r="P47" s="259"/>
      <c r="Q47" s="259"/>
      <c r="R47" s="259"/>
      <c r="S47" s="259"/>
      <c r="T47" s="259"/>
      <c r="U47" s="259"/>
      <c r="V47" s="259"/>
    </row>
    <row r="48" spans="2:22" ht="38.25" x14ac:dyDescent="0.2">
      <c r="B48" s="119" t="str">
        <f>IF(P_økokom!B55=0," ",P_økokom!B55)</f>
        <v>Radetiketter</v>
      </c>
      <c r="C48" s="122" t="str">
        <f>IF(P_økokom!C55=0," ",P_økokom!C55)</f>
        <v>øko. melkekyr</v>
      </c>
      <c r="D48" s="122" t="str">
        <f>IF(P_økokom!D55=0," ",P_økokom!D55)</f>
        <v>øko. ammekyr</v>
      </c>
      <c r="E48" s="122" t="str">
        <f>IF(P_økokom!E55=0," ",P_økokom!E55)</f>
        <v>øko. øvrig storfe</v>
      </c>
      <c r="F48" s="122" t="str">
        <f>IF(P_økokom!F55=0," ",P_økokom!F55)</f>
        <v>øko. sauer</v>
      </c>
      <c r="G48" s="122" t="str">
        <f>IF(P_økokom!G55=0," ",P_økokom!G55)</f>
        <v>øko. avlsgriser</v>
      </c>
      <c r="H48" s="122" t="str">
        <f>IF(P_økokom!H55=0," ",P_økokom!H55)</f>
        <v>øko. slaktegriser</v>
      </c>
      <c r="I48" s="122" t="str">
        <f>IF(P_økokom!I55=0," ",P_økokom!I55)</f>
        <v>øko. verpehøner</v>
      </c>
      <c r="J48" s="122" t="str">
        <f>IF(P_økokom!J55=0," ",P_økokom!J55)</f>
        <v>øko. melkegeiter</v>
      </c>
      <c r="K48" s="122" t="str">
        <f>IF(P_økokom!K55=0," ",P_økokom!K55)</f>
        <v>øko. ammegeiter</v>
      </c>
      <c r="L48" s="122" t="str">
        <f>IF(P_økokom!L55=0," ",P_økokom!L55)</f>
        <v>øko. ann areal 1. år karens</v>
      </c>
      <c r="M48" s="122" t="str">
        <f>IF(P_økokom!M55=0," ",P_økokom!M55)</f>
        <v>øko. brakkareal</v>
      </c>
      <c r="N48" s="122" t="str">
        <f>IF(P_økokom!N55=0," ",P_økokom!N55)</f>
        <v>øko. frukt og bær</v>
      </c>
      <c r="O48" s="122" t="str">
        <f>IF(P_økokom!O55=0," ",P_økokom!O55)</f>
        <v>øko. grovfôr 1. år kar.</v>
      </c>
      <c r="P48" s="122" t="str">
        <f>IF(P_økokom!P55=0," ",P_økokom!P55)</f>
        <v>øko. grovfôrareal</v>
      </c>
      <c r="Q48" s="122" t="str">
        <f>IF(P_økokom!Q55=0," ",P_økokom!Q55)</f>
        <v>øko. grønngjødsling</v>
      </c>
      <c r="R48" s="122" t="str">
        <f>IF(P_økokom!R55=0," ",P_økokom!R55)</f>
        <v>øko. grønnsaker</v>
      </c>
      <c r="S48" s="122" t="str">
        <f>IF(P_økokom!S55=0," ",P_økokom!S55)</f>
        <v>øko. innm.,beite 1. år kar.</v>
      </c>
      <c r="T48" s="122" t="str">
        <f>IF(P_økokom!T55=0," ",P_økokom!T55)</f>
        <v>øko. korn</v>
      </c>
      <c r="U48" s="122" t="str">
        <f>IF(P_økokom!U55=0," ",P_økokom!U55)</f>
        <v>øko. poteter</v>
      </c>
      <c r="V48" s="122" t="str">
        <f>IF(P_økokom!V55=0," ",P_økokom!V55)</f>
        <v>øko.innmarksbeite</v>
      </c>
    </row>
    <row r="49" spans="2:22" x14ac:dyDescent="0.2">
      <c r="B49" s="115" t="str">
        <f>IF(P_økokom!B56=0," ",P_økokom!B56)</f>
        <v>5001 Trondheim</v>
      </c>
      <c r="C49" s="116">
        <f>IF(P_økokom!C56=0," ",P_økokom!C56)</f>
        <v>2</v>
      </c>
      <c r="D49" s="116">
        <f>IF(P_økokom!D56=0," ",P_økokom!D56)</f>
        <v>1</v>
      </c>
      <c r="E49" s="116">
        <f>IF(P_økokom!E56=0," ",P_økokom!E56)</f>
        <v>3</v>
      </c>
      <c r="F49" s="116">
        <f>IF(P_økokom!F56=0," ",P_økokom!F56)</f>
        <v>3</v>
      </c>
      <c r="G49" s="116" t="str">
        <f>IF(P_økokom!G56=0," ",P_økokom!G56)</f>
        <v xml:space="preserve"> </v>
      </c>
      <c r="H49" s="116" t="str">
        <f>IF(P_økokom!H56=0," ",P_økokom!H56)</f>
        <v xml:space="preserve"> </v>
      </c>
      <c r="I49" s="116">
        <f>IF(P_økokom!I56=0," ",P_økokom!I56)</f>
        <v>1</v>
      </c>
      <c r="J49" s="116" t="str">
        <f>IF(P_økokom!J56=0," ",P_økokom!J56)</f>
        <v xml:space="preserve"> </v>
      </c>
      <c r="K49" s="116" t="str">
        <f>IF(P_økokom!K56=0," ",P_økokom!K56)</f>
        <v xml:space="preserve"> </v>
      </c>
      <c r="L49" s="116" t="str">
        <f>IF(P_økokom!L56=0," ",P_økokom!L56)</f>
        <v xml:space="preserve"> </v>
      </c>
      <c r="M49" s="116" t="str">
        <f>IF(P_økokom!M56=0," ",P_økokom!M56)</f>
        <v xml:space="preserve"> </v>
      </c>
      <c r="N49" s="116">
        <f>IF(P_økokom!N56=0," ",P_økokom!N56)</f>
        <v>3</v>
      </c>
      <c r="O49" s="116" t="str">
        <f>IF(P_økokom!O56=0," ",P_økokom!O56)</f>
        <v xml:space="preserve"> </v>
      </c>
      <c r="P49" s="116">
        <f>IF(P_økokom!P56=0," ",P_økokom!P56)</f>
        <v>7</v>
      </c>
      <c r="Q49" s="116" t="str">
        <f>IF(P_økokom!Q56=0," ",P_økokom!Q56)</f>
        <v xml:space="preserve"> </v>
      </c>
      <c r="R49" s="116">
        <f>IF(P_økokom!R56=0," ",P_økokom!R56)</f>
        <v>1</v>
      </c>
      <c r="S49" s="116" t="str">
        <f>IF(P_økokom!S56=0," ",P_økokom!S56)</f>
        <v xml:space="preserve"> </v>
      </c>
      <c r="T49" s="116">
        <f>IF(P_økokom!T56=0," ",P_økokom!T56)</f>
        <v>2</v>
      </c>
      <c r="U49" s="116">
        <f>IF(P_økokom!U56=0," ",P_økokom!U56)</f>
        <v>3</v>
      </c>
      <c r="V49" s="116">
        <f>IF(P_økokom!V56=0," ",P_økokom!V56)</f>
        <v>3</v>
      </c>
    </row>
    <row r="50" spans="2:22" x14ac:dyDescent="0.2">
      <c r="B50" s="115" t="str">
        <f>IF(P_økokom!B57=0," ",P_økokom!B57)</f>
        <v>5006 Steinkjer</v>
      </c>
      <c r="C50" s="116">
        <f>IF(P_økokom!C57=0," ",P_økokom!C57)</f>
        <v>5</v>
      </c>
      <c r="D50" s="116">
        <f>IF(P_økokom!D57=0," ",P_økokom!D57)</f>
        <v>8</v>
      </c>
      <c r="E50" s="116">
        <f>IF(P_økokom!E57=0," ",P_økokom!E57)</f>
        <v>12</v>
      </c>
      <c r="F50" s="116">
        <f>IF(P_økokom!F57=0," ",P_økokom!F57)</f>
        <v>7</v>
      </c>
      <c r="G50" s="116" t="str">
        <f>IF(P_økokom!G57=0," ",P_økokom!G57)</f>
        <v xml:space="preserve"> </v>
      </c>
      <c r="H50" s="116" t="str">
        <f>IF(P_økokom!H57=0," ",P_økokom!H57)</f>
        <v xml:space="preserve"> </v>
      </c>
      <c r="I50" s="116">
        <f>IF(P_økokom!I57=0," ",P_økokom!I57)</f>
        <v>2</v>
      </c>
      <c r="J50" s="116" t="str">
        <f>IF(P_økokom!J57=0," ",P_økokom!J57)</f>
        <v xml:space="preserve"> </v>
      </c>
      <c r="K50" s="116">
        <f>IF(P_økokom!K57=0," ",P_økokom!K57)</f>
        <v>1</v>
      </c>
      <c r="L50" s="116">
        <f>IF(P_økokom!L57=0," ",P_økokom!L57)</f>
        <v>2</v>
      </c>
      <c r="M50" s="116">
        <f>IF(P_økokom!M57=0," ",P_økokom!M57)</f>
        <v>1</v>
      </c>
      <c r="N50" s="116" t="str">
        <f>IF(P_økokom!N57=0," ",P_økokom!N57)</f>
        <v xml:space="preserve"> </v>
      </c>
      <c r="O50" s="116">
        <f>IF(P_økokom!O57=0," ",P_økokom!O57)</f>
        <v>1</v>
      </c>
      <c r="P50" s="116">
        <f>IF(P_økokom!P57=0," ",P_økokom!P57)</f>
        <v>21</v>
      </c>
      <c r="Q50" s="116" t="str">
        <f>IF(P_økokom!Q57=0," ",P_økokom!Q57)</f>
        <v xml:space="preserve"> </v>
      </c>
      <c r="R50" s="116">
        <f>IF(P_økokom!R57=0," ",P_økokom!R57)</f>
        <v>2</v>
      </c>
      <c r="S50" s="116">
        <f>IF(P_økokom!S57=0," ",P_økokom!S57)</f>
        <v>2</v>
      </c>
      <c r="T50" s="116">
        <f>IF(P_økokom!T57=0," ",P_økokom!T57)</f>
        <v>12</v>
      </c>
      <c r="U50" s="116">
        <f>IF(P_økokom!U57=0," ",P_økokom!U57)</f>
        <v>2</v>
      </c>
      <c r="V50" s="116">
        <f>IF(P_økokom!V57=0," ",P_økokom!V57)</f>
        <v>13</v>
      </c>
    </row>
    <row r="51" spans="2:22" x14ac:dyDescent="0.2">
      <c r="B51" s="115" t="str">
        <f>IF(P_økokom!B58=0," ",P_økokom!B58)</f>
        <v>5007 Namsos</v>
      </c>
      <c r="C51" s="116">
        <f>IF(P_økokom!C58=0," ",P_økokom!C58)</f>
        <v>7</v>
      </c>
      <c r="D51" s="116">
        <f>IF(P_økokom!D58=0," ",P_økokom!D58)</f>
        <v>4</v>
      </c>
      <c r="E51" s="116">
        <f>IF(P_økokom!E58=0," ",P_økokom!E58)</f>
        <v>10</v>
      </c>
      <c r="F51" s="116">
        <f>IF(P_økokom!F58=0," ",P_økokom!F58)</f>
        <v>3</v>
      </c>
      <c r="G51" s="116" t="str">
        <f>IF(P_økokom!G58=0," ",P_økokom!G58)</f>
        <v xml:space="preserve"> </v>
      </c>
      <c r="H51" s="116" t="str">
        <f>IF(P_økokom!H58=0," ",P_økokom!H58)</f>
        <v xml:space="preserve"> </v>
      </c>
      <c r="I51" s="116">
        <f>IF(P_økokom!I58=0," ",P_økokom!I58)</f>
        <v>1</v>
      </c>
      <c r="J51" s="116" t="str">
        <f>IF(P_økokom!J58=0," ",P_økokom!J58)</f>
        <v xml:space="preserve"> </v>
      </c>
      <c r="K51" s="116" t="str">
        <f>IF(P_økokom!K58=0," ",P_økokom!K58)</f>
        <v xml:space="preserve"> </v>
      </c>
      <c r="L51" s="116" t="str">
        <f>IF(P_økokom!L58=0," ",P_økokom!L58)</f>
        <v xml:space="preserve"> </v>
      </c>
      <c r="M51" s="116">
        <f>IF(P_økokom!M58=0," ",P_økokom!M58)</f>
        <v>1</v>
      </c>
      <c r="N51" s="116">
        <f>IF(P_økokom!N58=0," ",P_økokom!N58)</f>
        <v>1</v>
      </c>
      <c r="O51" s="116">
        <f>IF(P_økokom!O58=0," ",P_økokom!O58)</f>
        <v>1</v>
      </c>
      <c r="P51" s="116">
        <f>IF(P_økokom!P58=0," ",P_økokom!P58)</f>
        <v>15</v>
      </c>
      <c r="Q51" s="116" t="str">
        <f>IF(P_økokom!Q58=0," ",P_økokom!Q58)</f>
        <v xml:space="preserve"> </v>
      </c>
      <c r="R51" s="116">
        <f>IF(P_økokom!R58=0," ",P_økokom!R58)</f>
        <v>3</v>
      </c>
      <c r="S51" s="116">
        <f>IF(P_økokom!S58=0," ",P_økokom!S58)</f>
        <v>1</v>
      </c>
      <c r="T51" s="116">
        <f>IF(P_økokom!T58=0," ",P_økokom!T58)</f>
        <v>6</v>
      </c>
      <c r="U51" s="116">
        <f>IF(P_økokom!U58=0," ",P_økokom!U58)</f>
        <v>3</v>
      </c>
      <c r="V51" s="116">
        <f>IF(P_økokom!V58=0," ",P_økokom!V58)</f>
        <v>11</v>
      </c>
    </row>
    <row r="52" spans="2:22" x14ac:dyDescent="0.2">
      <c r="B52" s="115" t="str">
        <f>IF(P_økokom!B59=0," ",P_økokom!B59)</f>
        <v>5014 Frøya</v>
      </c>
      <c r="C52" s="116" t="str">
        <f>IF(P_økokom!C59=0," ",P_økokom!C59)</f>
        <v xml:space="preserve"> </v>
      </c>
      <c r="D52" s="116" t="str">
        <f>IF(P_økokom!D59=0," ",P_økokom!D59)</f>
        <v xml:space="preserve"> </v>
      </c>
      <c r="E52" s="116" t="str">
        <f>IF(P_økokom!E59=0," ",P_økokom!E59)</f>
        <v xml:space="preserve"> </v>
      </c>
      <c r="F52" s="116">
        <f>IF(P_økokom!F59=0," ",P_økokom!F59)</f>
        <v>11</v>
      </c>
      <c r="G52" s="116" t="str">
        <f>IF(P_økokom!G59=0," ",P_økokom!G59)</f>
        <v xml:space="preserve"> </v>
      </c>
      <c r="H52" s="116" t="str">
        <f>IF(P_økokom!H59=0," ",P_økokom!H59)</f>
        <v xml:space="preserve"> </v>
      </c>
      <c r="I52" s="116" t="str">
        <f>IF(P_økokom!I59=0," ",P_økokom!I59)</f>
        <v xml:space="preserve"> </v>
      </c>
      <c r="J52" s="116" t="str">
        <f>IF(P_økokom!J59=0," ",P_økokom!J59)</f>
        <v xml:space="preserve"> </v>
      </c>
      <c r="K52" s="116" t="str">
        <f>IF(P_økokom!K59=0," ",P_økokom!K59)</f>
        <v xml:space="preserve"> </v>
      </c>
      <c r="L52" s="116" t="str">
        <f>IF(P_økokom!L59=0," ",P_økokom!L59)</f>
        <v xml:space="preserve"> </v>
      </c>
      <c r="M52" s="116" t="str">
        <f>IF(P_økokom!M59=0," ",P_økokom!M59)</f>
        <v xml:space="preserve"> </v>
      </c>
      <c r="N52" s="116" t="str">
        <f>IF(P_økokom!N59=0," ",P_økokom!N59)</f>
        <v xml:space="preserve"> </v>
      </c>
      <c r="O52" s="116">
        <f>IF(P_økokom!O59=0," ",P_økokom!O59)</f>
        <v>1</v>
      </c>
      <c r="P52" s="116">
        <f>IF(P_økokom!P59=0," ",P_økokom!P59)</f>
        <v>6</v>
      </c>
      <c r="Q52" s="116" t="str">
        <f>IF(P_økokom!Q59=0," ",P_økokom!Q59)</f>
        <v xml:space="preserve"> </v>
      </c>
      <c r="R52" s="116" t="str">
        <f>IF(P_økokom!R59=0," ",P_økokom!R59)</f>
        <v xml:space="preserve"> </v>
      </c>
      <c r="S52" s="116">
        <f>IF(P_økokom!S59=0," ",P_økokom!S59)</f>
        <v>1</v>
      </c>
      <c r="T52" s="116" t="str">
        <f>IF(P_økokom!T59=0," ",P_økokom!T59)</f>
        <v xml:space="preserve"> </v>
      </c>
      <c r="U52" s="116" t="str">
        <f>IF(P_økokom!U59=0," ",P_økokom!U59)</f>
        <v xml:space="preserve"> </v>
      </c>
      <c r="V52" s="116">
        <f>IF(P_økokom!V59=0," ",P_økokom!V59)</f>
        <v>7</v>
      </c>
    </row>
    <row r="53" spans="2:22" x14ac:dyDescent="0.2">
      <c r="B53" s="115" t="str">
        <f>IF(P_økokom!B60=0," ",P_økokom!B60)</f>
        <v>5020 Osen</v>
      </c>
      <c r="C53" s="116" t="str">
        <f>IF(P_økokom!C60=0," ",P_økokom!C60)</f>
        <v xml:space="preserve"> </v>
      </c>
      <c r="D53" s="116" t="str">
        <f>IF(P_økokom!D60=0," ",P_økokom!D60)</f>
        <v xml:space="preserve"> </v>
      </c>
      <c r="E53" s="116" t="str">
        <f>IF(P_økokom!E60=0," ",P_økokom!E60)</f>
        <v xml:space="preserve"> </v>
      </c>
      <c r="F53" s="116" t="str">
        <f>IF(P_økokom!F60=0," ",P_økokom!F60)</f>
        <v xml:space="preserve"> </v>
      </c>
      <c r="G53" s="116" t="str">
        <f>IF(P_økokom!G60=0," ",P_økokom!G60)</f>
        <v xml:space="preserve"> </v>
      </c>
      <c r="H53" s="116" t="str">
        <f>IF(P_økokom!H60=0," ",P_økokom!H60)</f>
        <v xml:space="preserve"> </v>
      </c>
      <c r="I53" s="116" t="str">
        <f>IF(P_økokom!I60=0," ",P_økokom!I60)</f>
        <v xml:space="preserve"> </v>
      </c>
      <c r="J53" s="116" t="str">
        <f>IF(P_økokom!J60=0," ",P_økokom!J60)</f>
        <v xml:space="preserve"> </v>
      </c>
      <c r="K53" s="116" t="str">
        <f>IF(P_økokom!K60=0," ",P_økokom!K60)</f>
        <v xml:space="preserve"> </v>
      </c>
      <c r="L53" s="116" t="str">
        <f>IF(P_økokom!L60=0," ",P_økokom!L60)</f>
        <v xml:space="preserve"> </v>
      </c>
      <c r="M53" s="116" t="str">
        <f>IF(P_økokom!M60=0," ",P_økokom!M60)</f>
        <v xml:space="preserve"> </v>
      </c>
      <c r="N53" s="116" t="str">
        <f>IF(P_økokom!N60=0," ",P_økokom!N60)</f>
        <v xml:space="preserve"> </v>
      </c>
      <c r="O53" s="116" t="str">
        <f>IF(P_økokom!O60=0," ",P_økokom!O60)</f>
        <v xml:space="preserve"> </v>
      </c>
      <c r="P53" s="116" t="str">
        <f>IF(P_økokom!P60=0," ",P_økokom!P60)</f>
        <v xml:space="preserve"> </v>
      </c>
      <c r="Q53" s="116" t="str">
        <f>IF(P_økokom!Q60=0," ",P_økokom!Q60)</f>
        <v xml:space="preserve"> </v>
      </c>
      <c r="R53" s="116" t="str">
        <f>IF(P_økokom!R60=0," ",P_økokom!R60)</f>
        <v xml:space="preserve"> </v>
      </c>
      <c r="S53" s="116" t="str">
        <f>IF(P_økokom!S60=0," ",P_økokom!S60)</f>
        <v xml:space="preserve"> </v>
      </c>
      <c r="T53" s="116" t="str">
        <f>IF(P_økokom!T60=0," ",P_økokom!T60)</f>
        <v xml:space="preserve"> </v>
      </c>
      <c r="U53" s="116" t="str">
        <f>IF(P_økokom!U60=0," ",P_økokom!U60)</f>
        <v xml:space="preserve"> </v>
      </c>
      <c r="V53" s="116" t="str">
        <f>IF(P_økokom!V60=0," ",P_økokom!V60)</f>
        <v xml:space="preserve"> </v>
      </c>
    </row>
    <row r="54" spans="2:22" x14ac:dyDescent="0.2">
      <c r="B54" s="115" t="str">
        <f>IF(P_økokom!B61=0," ",P_økokom!B61)</f>
        <v>5021 Oppdal</v>
      </c>
      <c r="C54" s="116" t="str">
        <f>IF(P_økokom!C61=0," ",P_økokom!C61)</f>
        <v xml:space="preserve"> </v>
      </c>
      <c r="D54" s="116" t="str">
        <f>IF(P_økokom!D61=0," ",P_økokom!D61)</f>
        <v xml:space="preserve"> </v>
      </c>
      <c r="E54" s="116" t="str">
        <f>IF(P_økokom!E61=0," ",P_økokom!E61)</f>
        <v xml:space="preserve"> </v>
      </c>
      <c r="F54" s="116">
        <f>IF(P_økokom!F61=0," ",P_økokom!F61)</f>
        <v>3</v>
      </c>
      <c r="G54" s="116" t="str">
        <f>IF(P_økokom!G61=0," ",P_økokom!G61)</f>
        <v xml:space="preserve"> </v>
      </c>
      <c r="H54" s="116" t="str">
        <f>IF(P_økokom!H61=0," ",P_økokom!H61)</f>
        <v xml:space="preserve"> </v>
      </c>
      <c r="I54" s="116" t="str">
        <f>IF(P_økokom!I61=0," ",P_økokom!I61)</f>
        <v xml:space="preserve"> </v>
      </c>
      <c r="J54" s="116" t="str">
        <f>IF(P_økokom!J61=0," ",P_økokom!J61)</f>
        <v xml:space="preserve"> </v>
      </c>
      <c r="K54" s="116" t="str">
        <f>IF(P_økokom!K61=0," ",P_økokom!K61)</f>
        <v xml:space="preserve"> </v>
      </c>
      <c r="L54" s="116" t="str">
        <f>IF(P_økokom!L61=0," ",P_økokom!L61)</f>
        <v xml:space="preserve"> </v>
      </c>
      <c r="M54" s="116" t="str">
        <f>IF(P_økokom!M61=0," ",P_økokom!M61)</f>
        <v xml:space="preserve"> </v>
      </c>
      <c r="N54" s="116" t="str">
        <f>IF(P_økokom!N61=0," ",P_økokom!N61)</f>
        <v xml:space="preserve"> </v>
      </c>
      <c r="O54" s="116" t="str">
        <f>IF(P_økokom!O61=0," ",P_økokom!O61)</f>
        <v xml:space="preserve"> </v>
      </c>
      <c r="P54" s="116">
        <f>IF(P_økokom!P61=0," ",P_økokom!P61)</f>
        <v>4</v>
      </c>
      <c r="Q54" s="116" t="str">
        <f>IF(P_økokom!Q61=0," ",P_økokom!Q61)</f>
        <v xml:space="preserve"> </v>
      </c>
      <c r="R54" s="116" t="str">
        <f>IF(P_økokom!R61=0," ",P_økokom!R61)</f>
        <v xml:space="preserve"> </v>
      </c>
      <c r="S54" s="116" t="str">
        <f>IF(P_økokom!S61=0," ",P_økokom!S61)</f>
        <v xml:space="preserve"> </v>
      </c>
      <c r="T54" s="116" t="str">
        <f>IF(P_økokom!T61=0," ",P_økokom!T61)</f>
        <v xml:space="preserve"> </v>
      </c>
      <c r="U54" s="116" t="str">
        <f>IF(P_økokom!U61=0," ",P_økokom!U61)</f>
        <v xml:space="preserve"> </v>
      </c>
      <c r="V54" s="116">
        <f>IF(P_økokom!V61=0," ",P_økokom!V61)</f>
        <v>4</v>
      </c>
    </row>
    <row r="55" spans="2:22" x14ac:dyDescent="0.2">
      <c r="B55" s="115" t="str">
        <f>IF(P_økokom!B62=0," ",P_økokom!B62)</f>
        <v>5022 Rennebu</v>
      </c>
      <c r="C55" s="116">
        <f>IF(P_økokom!C62=0," ",P_økokom!C62)</f>
        <v>1</v>
      </c>
      <c r="D55" s="116" t="str">
        <f>IF(P_økokom!D62=0," ",P_økokom!D62)</f>
        <v xml:space="preserve"> </v>
      </c>
      <c r="E55" s="116">
        <f>IF(P_økokom!E62=0," ",P_økokom!E62)</f>
        <v>1</v>
      </c>
      <c r="F55" s="116">
        <f>IF(P_økokom!F62=0," ",P_økokom!F62)</f>
        <v>2</v>
      </c>
      <c r="G55" s="116" t="str">
        <f>IF(P_økokom!G62=0," ",P_økokom!G62)</f>
        <v xml:space="preserve"> </v>
      </c>
      <c r="H55" s="116" t="str">
        <f>IF(P_økokom!H62=0," ",P_økokom!H62)</f>
        <v xml:space="preserve"> </v>
      </c>
      <c r="I55" s="116" t="str">
        <f>IF(P_økokom!I62=0," ",P_økokom!I62)</f>
        <v xml:space="preserve"> </v>
      </c>
      <c r="J55" s="116">
        <f>IF(P_økokom!J62=0," ",P_økokom!J62)</f>
        <v>2</v>
      </c>
      <c r="K55" s="116" t="str">
        <f>IF(P_økokom!K62=0," ",P_økokom!K62)</f>
        <v xml:space="preserve"> </v>
      </c>
      <c r="L55" s="116" t="str">
        <f>IF(P_økokom!L62=0," ",P_økokom!L62)</f>
        <v xml:space="preserve"> </v>
      </c>
      <c r="M55" s="116" t="str">
        <f>IF(P_økokom!M62=0," ",P_økokom!M62)</f>
        <v xml:space="preserve"> </v>
      </c>
      <c r="N55" s="116">
        <f>IF(P_økokom!N62=0," ",P_økokom!N62)</f>
        <v>1</v>
      </c>
      <c r="O55" s="116">
        <f>IF(P_økokom!O62=0," ",P_økokom!O62)</f>
        <v>2</v>
      </c>
      <c r="P55" s="116">
        <f>IF(P_økokom!P62=0," ",P_økokom!P62)</f>
        <v>4</v>
      </c>
      <c r="Q55" s="116" t="str">
        <f>IF(P_økokom!Q62=0," ",P_økokom!Q62)</f>
        <v xml:space="preserve"> </v>
      </c>
      <c r="R55" s="116">
        <f>IF(P_økokom!R62=0," ",P_økokom!R62)</f>
        <v>1</v>
      </c>
      <c r="S55" s="116">
        <f>IF(P_økokom!S62=0," ",P_økokom!S62)</f>
        <v>2</v>
      </c>
      <c r="T55" s="116" t="str">
        <f>IF(P_økokom!T62=0," ",P_økokom!T62)</f>
        <v xml:space="preserve"> </v>
      </c>
      <c r="U55" s="116" t="str">
        <f>IF(P_økokom!U62=0," ",P_økokom!U62)</f>
        <v xml:space="preserve"> </v>
      </c>
      <c r="V55" s="116">
        <f>IF(P_økokom!V62=0," ",P_økokom!V62)</f>
        <v>4</v>
      </c>
    </row>
    <row r="56" spans="2:22" x14ac:dyDescent="0.2">
      <c r="B56" s="115" t="str">
        <f>IF(P_økokom!B63=0," ",P_økokom!B63)</f>
        <v>5025 Røros</v>
      </c>
      <c r="C56" s="116">
        <f>IF(P_økokom!C63=0," ",P_økokom!C63)</f>
        <v>4</v>
      </c>
      <c r="D56" s="116" t="str">
        <f>IF(P_økokom!D63=0," ",P_økokom!D63)</f>
        <v xml:space="preserve"> </v>
      </c>
      <c r="E56" s="116">
        <f>IF(P_økokom!E63=0," ",P_økokom!E63)</f>
        <v>4</v>
      </c>
      <c r="F56" s="116">
        <f>IF(P_økokom!F63=0," ",P_økokom!F63)</f>
        <v>1</v>
      </c>
      <c r="G56" s="116" t="str">
        <f>IF(P_økokom!G63=0," ",P_økokom!G63)</f>
        <v xml:space="preserve"> </v>
      </c>
      <c r="H56" s="116" t="str">
        <f>IF(P_økokom!H63=0," ",P_økokom!H63)</f>
        <v xml:space="preserve"> </v>
      </c>
      <c r="I56" s="116" t="str">
        <f>IF(P_økokom!I63=0," ",P_økokom!I63)</f>
        <v xml:space="preserve"> </v>
      </c>
      <c r="J56" s="116" t="str">
        <f>IF(P_økokom!J63=0," ",P_økokom!J63)</f>
        <v xml:space="preserve"> </v>
      </c>
      <c r="K56" s="116" t="str">
        <f>IF(P_økokom!K63=0," ",P_økokom!K63)</f>
        <v xml:space="preserve"> </v>
      </c>
      <c r="L56" s="116" t="str">
        <f>IF(P_økokom!L63=0," ",P_økokom!L63)</f>
        <v xml:space="preserve"> </v>
      </c>
      <c r="M56" s="116" t="str">
        <f>IF(P_økokom!M63=0," ",P_økokom!M63)</f>
        <v xml:space="preserve"> </v>
      </c>
      <c r="N56" s="116" t="str">
        <f>IF(P_økokom!N63=0," ",P_økokom!N63)</f>
        <v xml:space="preserve"> </v>
      </c>
      <c r="O56" s="116" t="str">
        <f>IF(P_økokom!O63=0," ",P_økokom!O63)</f>
        <v xml:space="preserve"> </v>
      </c>
      <c r="P56" s="116">
        <f>IF(P_økokom!P63=0," ",P_økokom!P63)</f>
        <v>4</v>
      </c>
      <c r="Q56" s="116" t="str">
        <f>IF(P_økokom!Q63=0," ",P_økokom!Q63)</f>
        <v xml:space="preserve"> </v>
      </c>
      <c r="R56" s="116" t="str">
        <f>IF(P_økokom!R63=0," ",P_økokom!R63)</f>
        <v xml:space="preserve"> </v>
      </c>
      <c r="S56" s="116" t="str">
        <f>IF(P_økokom!S63=0," ",P_økokom!S63)</f>
        <v xml:space="preserve"> </v>
      </c>
      <c r="T56" s="116" t="str">
        <f>IF(P_økokom!T63=0," ",P_økokom!T63)</f>
        <v xml:space="preserve"> </v>
      </c>
      <c r="U56" s="116">
        <f>IF(P_økokom!U63=0," ",P_økokom!U63)</f>
        <v>1</v>
      </c>
      <c r="V56" s="116">
        <f>IF(P_økokom!V63=0," ",P_økokom!V63)</f>
        <v>2</v>
      </c>
    </row>
    <row r="57" spans="2:22" x14ac:dyDescent="0.2">
      <c r="B57" s="115" t="str">
        <f>IF(P_økokom!B64=0," ",P_økokom!B64)</f>
        <v>5026 Holtålen</v>
      </c>
      <c r="C57" s="116">
        <f>IF(P_økokom!C64=0," ",P_økokom!C64)</f>
        <v>2</v>
      </c>
      <c r="D57" s="116">
        <f>IF(P_økokom!D64=0," ",P_økokom!D64)</f>
        <v>3</v>
      </c>
      <c r="E57" s="116">
        <f>IF(P_økokom!E64=0," ",P_økokom!E64)</f>
        <v>4</v>
      </c>
      <c r="F57" s="116">
        <f>IF(P_økokom!F64=0," ",P_økokom!F64)</f>
        <v>1</v>
      </c>
      <c r="G57" s="116" t="str">
        <f>IF(P_økokom!G64=0," ",P_økokom!G64)</f>
        <v xml:space="preserve"> </v>
      </c>
      <c r="H57" s="116" t="str">
        <f>IF(P_økokom!H64=0," ",P_økokom!H64)</f>
        <v xml:space="preserve"> </v>
      </c>
      <c r="I57" s="116" t="str">
        <f>IF(P_økokom!I64=0," ",P_økokom!I64)</f>
        <v xml:space="preserve"> </v>
      </c>
      <c r="J57" s="116" t="str">
        <f>IF(P_økokom!J64=0," ",P_økokom!J64)</f>
        <v xml:space="preserve"> </v>
      </c>
      <c r="K57" s="116" t="str">
        <f>IF(P_økokom!K64=0," ",P_økokom!K64)</f>
        <v xml:space="preserve"> </v>
      </c>
      <c r="L57" s="116" t="str">
        <f>IF(P_økokom!L64=0," ",P_økokom!L64)</f>
        <v xml:space="preserve"> </v>
      </c>
      <c r="M57" s="116" t="str">
        <f>IF(P_økokom!M64=0," ",P_økokom!M64)</f>
        <v xml:space="preserve"> </v>
      </c>
      <c r="N57" s="116" t="str">
        <f>IF(P_økokom!N64=0," ",P_økokom!N64)</f>
        <v xml:space="preserve"> </v>
      </c>
      <c r="O57" s="116" t="str">
        <f>IF(P_økokom!O64=0," ",P_økokom!O64)</f>
        <v xml:space="preserve"> </v>
      </c>
      <c r="P57" s="116">
        <f>IF(P_økokom!P64=0," ",P_økokom!P64)</f>
        <v>5</v>
      </c>
      <c r="Q57" s="116" t="str">
        <f>IF(P_økokom!Q64=0," ",P_økokom!Q64)</f>
        <v xml:space="preserve"> </v>
      </c>
      <c r="R57" s="116" t="str">
        <f>IF(P_økokom!R64=0," ",P_økokom!R64)</f>
        <v xml:space="preserve"> </v>
      </c>
      <c r="S57" s="116" t="str">
        <f>IF(P_økokom!S64=0," ",P_økokom!S64)</f>
        <v xml:space="preserve"> </v>
      </c>
      <c r="T57" s="116" t="str">
        <f>IF(P_økokom!T64=0," ",P_økokom!T64)</f>
        <v xml:space="preserve"> </v>
      </c>
      <c r="U57" s="116" t="str">
        <f>IF(P_økokom!U64=0," ",P_økokom!U64)</f>
        <v xml:space="preserve"> </v>
      </c>
      <c r="V57" s="116">
        <f>IF(P_økokom!V64=0," ",P_økokom!V64)</f>
        <v>4</v>
      </c>
    </row>
    <row r="58" spans="2:22" x14ac:dyDescent="0.2">
      <c r="B58" s="115" t="str">
        <f>IF(P_økokom!B65=0," ",P_økokom!B65)</f>
        <v>5027 Midtre Gauldal</v>
      </c>
      <c r="C58" s="116">
        <f>IF(P_økokom!C65=0," ",P_økokom!C65)</f>
        <v>4</v>
      </c>
      <c r="D58" s="116">
        <f>IF(P_økokom!D65=0," ",P_økokom!D65)</f>
        <v>4</v>
      </c>
      <c r="E58" s="116">
        <f>IF(P_økokom!E65=0," ",P_økokom!E65)</f>
        <v>7</v>
      </c>
      <c r="F58" s="116">
        <f>IF(P_økokom!F65=0," ",P_økokom!F65)</f>
        <v>3</v>
      </c>
      <c r="G58" s="116" t="str">
        <f>IF(P_økokom!G65=0," ",P_økokom!G65)</f>
        <v xml:space="preserve"> </v>
      </c>
      <c r="H58" s="116" t="str">
        <f>IF(P_økokom!H65=0," ",P_økokom!H65)</f>
        <v xml:space="preserve"> </v>
      </c>
      <c r="I58" s="116" t="str">
        <f>IF(P_økokom!I65=0," ",P_økokom!I65)</f>
        <v xml:space="preserve"> </v>
      </c>
      <c r="J58" s="116" t="str">
        <f>IF(P_økokom!J65=0," ",P_økokom!J65)</f>
        <v xml:space="preserve"> </v>
      </c>
      <c r="K58" s="116" t="str">
        <f>IF(P_økokom!K65=0," ",P_økokom!K65)</f>
        <v xml:space="preserve"> </v>
      </c>
      <c r="L58" s="116" t="str">
        <f>IF(P_økokom!L65=0," ",P_økokom!L65)</f>
        <v xml:space="preserve"> </v>
      </c>
      <c r="M58" s="116" t="str">
        <f>IF(P_økokom!M65=0," ",P_økokom!M65)</f>
        <v xml:space="preserve"> </v>
      </c>
      <c r="N58" s="116" t="str">
        <f>IF(P_økokom!N65=0," ",P_økokom!N65)</f>
        <v xml:space="preserve"> </v>
      </c>
      <c r="O58" s="116" t="str">
        <f>IF(P_økokom!O65=0," ",P_økokom!O65)</f>
        <v xml:space="preserve"> </v>
      </c>
      <c r="P58" s="116">
        <f>IF(P_økokom!P65=0," ",P_økokom!P65)</f>
        <v>15</v>
      </c>
      <c r="Q58" s="116" t="str">
        <f>IF(P_økokom!Q65=0," ",P_økokom!Q65)</f>
        <v xml:space="preserve"> </v>
      </c>
      <c r="R58" s="116" t="str">
        <f>IF(P_økokom!R65=0," ",P_økokom!R65)</f>
        <v xml:space="preserve"> </v>
      </c>
      <c r="S58" s="116" t="str">
        <f>IF(P_økokom!S65=0," ",P_økokom!S65)</f>
        <v xml:space="preserve"> </v>
      </c>
      <c r="T58" s="116">
        <f>IF(P_økokom!T65=0," ",P_økokom!T65)</f>
        <v>2</v>
      </c>
      <c r="U58" s="116" t="str">
        <f>IF(P_økokom!U65=0," ",P_økokom!U65)</f>
        <v xml:space="preserve"> </v>
      </c>
      <c r="V58" s="116">
        <f>IF(P_økokom!V65=0," ",P_økokom!V65)</f>
        <v>10</v>
      </c>
    </row>
    <row r="59" spans="2:22" x14ac:dyDescent="0.2">
      <c r="B59" s="115" t="str">
        <f>IF(P_økokom!B66=0," ",P_økokom!B66)</f>
        <v>5028 Melhus</v>
      </c>
      <c r="C59" s="116">
        <f>IF(P_økokom!C66=0," ",P_økokom!C66)</f>
        <v>6</v>
      </c>
      <c r="D59" s="116">
        <f>IF(P_økokom!D66=0," ",P_økokom!D66)</f>
        <v>6</v>
      </c>
      <c r="E59" s="116">
        <f>IF(P_økokom!E66=0," ",P_økokom!E66)</f>
        <v>12</v>
      </c>
      <c r="F59" s="116">
        <f>IF(P_økokom!F66=0," ",P_økokom!F66)</f>
        <v>3</v>
      </c>
      <c r="G59" s="116" t="str">
        <f>IF(P_økokom!G66=0," ",P_økokom!G66)</f>
        <v xml:space="preserve"> </v>
      </c>
      <c r="H59" s="116" t="str">
        <f>IF(P_økokom!H66=0," ",P_økokom!H66)</f>
        <v xml:space="preserve"> </v>
      </c>
      <c r="I59" s="116">
        <f>IF(P_økokom!I66=0," ",P_økokom!I66)</f>
        <v>1</v>
      </c>
      <c r="J59" s="116" t="str">
        <f>IF(P_økokom!J66=0," ",P_økokom!J66)</f>
        <v xml:space="preserve"> </v>
      </c>
      <c r="K59" s="116">
        <f>IF(P_økokom!K66=0," ",P_økokom!K66)</f>
        <v>1</v>
      </c>
      <c r="L59" s="116">
        <f>IF(P_økokom!L66=0," ",P_økokom!L66)</f>
        <v>1</v>
      </c>
      <c r="M59" s="116">
        <f>IF(P_økokom!M66=0," ",P_økokom!M66)</f>
        <v>1</v>
      </c>
      <c r="N59" s="116">
        <f>IF(P_økokom!N66=0," ",P_økokom!N66)</f>
        <v>2</v>
      </c>
      <c r="O59" s="116">
        <f>IF(P_økokom!O66=0," ",P_økokom!O66)</f>
        <v>2</v>
      </c>
      <c r="P59" s="116">
        <f>IF(P_økokom!P66=0," ",P_økokom!P66)</f>
        <v>17</v>
      </c>
      <c r="Q59" s="116">
        <f>IF(P_økokom!Q66=0," ",P_økokom!Q66)</f>
        <v>1</v>
      </c>
      <c r="R59" s="116">
        <f>IF(P_økokom!R66=0," ",P_økokom!R66)</f>
        <v>3</v>
      </c>
      <c r="S59" s="116" t="str">
        <f>IF(P_økokom!S66=0," ",P_økokom!S66)</f>
        <v xml:space="preserve"> </v>
      </c>
      <c r="T59" s="116">
        <f>IF(P_økokom!T66=0," ",P_økokom!T66)</f>
        <v>11</v>
      </c>
      <c r="U59" s="116">
        <f>IF(P_økokom!U66=0," ",P_økokom!U66)</f>
        <v>2</v>
      </c>
      <c r="V59" s="116">
        <f>IF(P_økokom!V66=0," ",P_økokom!V66)</f>
        <v>12</v>
      </c>
    </row>
    <row r="60" spans="2:22" x14ac:dyDescent="0.2">
      <c r="B60" s="115" t="str">
        <f>IF(P_økokom!B67=0," ",P_økokom!B67)</f>
        <v>5029 Skaun</v>
      </c>
      <c r="C60" s="116">
        <f>IF(P_økokom!C67=0," ",P_økokom!C67)</f>
        <v>1</v>
      </c>
      <c r="D60" s="116">
        <f>IF(P_økokom!D67=0," ",P_økokom!D67)</f>
        <v>4</v>
      </c>
      <c r="E60" s="116">
        <f>IF(P_økokom!E67=0," ",P_økokom!E67)</f>
        <v>4</v>
      </c>
      <c r="F60" s="116" t="str">
        <f>IF(P_økokom!F67=0," ",P_økokom!F67)</f>
        <v xml:space="preserve"> </v>
      </c>
      <c r="G60" s="116" t="str">
        <f>IF(P_økokom!G67=0," ",P_økokom!G67)</f>
        <v xml:space="preserve"> </v>
      </c>
      <c r="H60" s="116" t="str">
        <f>IF(P_økokom!H67=0," ",P_økokom!H67)</f>
        <v xml:space="preserve"> </v>
      </c>
      <c r="I60" s="116" t="str">
        <f>IF(P_økokom!I67=0," ",P_økokom!I67)</f>
        <v xml:space="preserve"> </v>
      </c>
      <c r="J60" s="116" t="str">
        <f>IF(P_økokom!J67=0," ",P_økokom!J67)</f>
        <v xml:space="preserve"> </v>
      </c>
      <c r="K60" s="116" t="str">
        <f>IF(P_økokom!K67=0," ",P_økokom!K67)</f>
        <v xml:space="preserve"> </v>
      </c>
      <c r="L60" s="116" t="str">
        <f>IF(P_økokom!L67=0," ",P_økokom!L67)</f>
        <v xml:space="preserve"> </v>
      </c>
      <c r="M60" s="116" t="str">
        <f>IF(P_økokom!M67=0," ",P_økokom!M67)</f>
        <v xml:space="preserve"> </v>
      </c>
      <c r="N60" s="116">
        <f>IF(P_økokom!N67=0," ",P_økokom!N67)</f>
        <v>1</v>
      </c>
      <c r="O60" s="116">
        <f>IF(P_økokom!O67=0," ",P_økokom!O67)</f>
        <v>1</v>
      </c>
      <c r="P60" s="116">
        <f>IF(P_økokom!P67=0," ",P_økokom!P67)</f>
        <v>8</v>
      </c>
      <c r="Q60" s="116" t="str">
        <f>IF(P_økokom!Q67=0," ",P_økokom!Q67)</f>
        <v xml:space="preserve"> </v>
      </c>
      <c r="R60" s="116" t="str">
        <f>IF(P_økokom!R67=0," ",P_økokom!R67)</f>
        <v xml:space="preserve"> </v>
      </c>
      <c r="S60" s="116" t="str">
        <f>IF(P_økokom!S67=0," ",P_økokom!S67)</f>
        <v xml:space="preserve"> </v>
      </c>
      <c r="T60" s="116">
        <f>IF(P_økokom!T67=0," ",P_økokom!T67)</f>
        <v>4</v>
      </c>
      <c r="U60" s="116">
        <f>IF(P_økokom!U67=0," ",P_økokom!U67)</f>
        <v>1</v>
      </c>
      <c r="V60" s="116">
        <f>IF(P_økokom!V67=0," ",P_økokom!V67)</f>
        <v>7</v>
      </c>
    </row>
    <row r="61" spans="2:22" x14ac:dyDescent="0.2">
      <c r="B61" s="115" t="str">
        <f>IF(P_økokom!B68=0," ",P_økokom!B68)</f>
        <v>5031 Malvik</v>
      </c>
      <c r="C61" s="116">
        <f>IF(P_økokom!C68=0," ",P_økokom!C68)</f>
        <v>1</v>
      </c>
      <c r="D61" s="116" t="str">
        <f>IF(P_økokom!D68=0," ",P_økokom!D68)</f>
        <v xml:space="preserve"> </v>
      </c>
      <c r="E61" s="116">
        <f>IF(P_økokom!E68=0," ",P_økokom!E68)</f>
        <v>1</v>
      </c>
      <c r="F61" s="116">
        <f>IF(P_økokom!F68=0," ",P_økokom!F68)</f>
        <v>3</v>
      </c>
      <c r="G61" s="116" t="str">
        <f>IF(P_økokom!G68=0," ",P_økokom!G68)</f>
        <v xml:space="preserve"> </v>
      </c>
      <c r="H61" s="116" t="str">
        <f>IF(P_økokom!H68=0," ",P_økokom!H68)</f>
        <v xml:space="preserve"> </v>
      </c>
      <c r="I61" s="116" t="str">
        <f>IF(P_økokom!I68=0," ",P_økokom!I68)</f>
        <v xml:space="preserve"> </v>
      </c>
      <c r="J61" s="116" t="str">
        <f>IF(P_økokom!J68=0," ",P_økokom!J68)</f>
        <v xml:space="preserve"> </v>
      </c>
      <c r="K61" s="116" t="str">
        <f>IF(P_økokom!K68=0," ",P_økokom!K68)</f>
        <v xml:space="preserve"> </v>
      </c>
      <c r="L61" s="116" t="str">
        <f>IF(P_økokom!L68=0," ",P_økokom!L68)</f>
        <v xml:space="preserve"> </v>
      </c>
      <c r="M61" s="116" t="str">
        <f>IF(P_økokom!M68=0," ",P_økokom!M68)</f>
        <v xml:space="preserve"> </v>
      </c>
      <c r="N61" s="116" t="str">
        <f>IF(P_økokom!N68=0," ",P_økokom!N68)</f>
        <v xml:space="preserve"> </v>
      </c>
      <c r="O61" s="116" t="str">
        <f>IF(P_økokom!O68=0," ",P_økokom!O68)</f>
        <v xml:space="preserve"> </v>
      </c>
      <c r="P61" s="116">
        <f>IF(P_økokom!P68=0," ",P_økokom!P68)</f>
        <v>3</v>
      </c>
      <c r="Q61" s="116" t="str">
        <f>IF(P_økokom!Q68=0," ",P_økokom!Q68)</f>
        <v xml:space="preserve"> </v>
      </c>
      <c r="R61" s="116" t="str">
        <f>IF(P_økokom!R68=0," ",P_økokom!R68)</f>
        <v xml:space="preserve"> </v>
      </c>
      <c r="S61" s="116" t="str">
        <f>IF(P_økokom!S68=0," ",P_økokom!S68)</f>
        <v xml:space="preserve"> </v>
      </c>
      <c r="T61" s="116" t="str">
        <f>IF(P_økokom!T68=0," ",P_økokom!T68)</f>
        <v xml:space="preserve"> </v>
      </c>
      <c r="U61" s="116">
        <f>IF(P_økokom!U68=0," ",P_økokom!U68)</f>
        <v>1</v>
      </c>
      <c r="V61" s="116">
        <f>IF(P_økokom!V68=0," ",P_økokom!V68)</f>
        <v>3</v>
      </c>
    </row>
    <row r="62" spans="2:22" x14ac:dyDescent="0.2">
      <c r="B62" s="115" t="str">
        <f>IF(P_økokom!B69=0," ",P_økokom!B69)</f>
        <v>5032 Selbu</v>
      </c>
      <c r="C62" s="116" t="str">
        <f>IF(P_økokom!C69=0," ",P_økokom!C69)</f>
        <v xml:space="preserve"> </v>
      </c>
      <c r="D62" s="116" t="str">
        <f>IF(P_økokom!D69=0," ",P_økokom!D69)</f>
        <v xml:space="preserve"> </v>
      </c>
      <c r="E62" s="116" t="str">
        <f>IF(P_økokom!E69=0," ",P_økokom!E69)</f>
        <v xml:space="preserve"> </v>
      </c>
      <c r="F62" s="116">
        <f>IF(P_økokom!F69=0," ",P_økokom!F69)</f>
        <v>2</v>
      </c>
      <c r="G62" s="116" t="str">
        <f>IF(P_økokom!G69=0," ",P_økokom!G69)</f>
        <v xml:space="preserve"> </v>
      </c>
      <c r="H62" s="116" t="str">
        <f>IF(P_økokom!H69=0," ",P_økokom!H69)</f>
        <v xml:space="preserve"> </v>
      </c>
      <c r="I62" s="116" t="str">
        <f>IF(P_økokom!I69=0," ",P_økokom!I69)</f>
        <v xml:space="preserve"> </v>
      </c>
      <c r="J62" s="116" t="str">
        <f>IF(P_økokom!J69=0," ",P_økokom!J69)</f>
        <v xml:space="preserve"> </v>
      </c>
      <c r="K62" s="116">
        <f>IF(P_økokom!K69=0," ",P_økokom!K69)</f>
        <v>1</v>
      </c>
      <c r="L62" s="116" t="str">
        <f>IF(P_økokom!L69=0," ",P_økokom!L69)</f>
        <v xml:space="preserve"> </v>
      </c>
      <c r="M62" s="116" t="str">
        <f>IF(P_økokom!M69=0," ",P_økokom!M69)</f>
        <v xml:space="preserve"> </v>
      </c>
      <c r="N62" s="116" t="str">
        <f>IF(P_økokom!N69=0," ",P_økokom!N69)</f>
        <v xml:space="preserve"> </v>
      </c>
      <c r="O62" s="116" t="str">
        <f>IF(P_økokom!O69=0," ",P_økokom!O69)</f>
        <v xml:space="preserve"> </v>
      </c>
      <c r="P62" s="116">
        <f>IF(P_økokom!P69=0," ",P_økokom!P69)</f>
        <v>1</v>
      </c>
      <c r="Q62" s="116" t="str">
        <f>IF(P_økokom!Q69=0," ",P_økokom!Q69)</f>
        <v xml:space="preserve"> </v>
      </c>
      <c r="R62" s="116" t="str">
        <f>IF(P_økokom!R69=0," ",P_økokom!R69)</f>
        <v xml:space="preserve"> </v>
      </c>
      <c r="S62" s="116" t="str">
        <f>IF(P_økokom!S69=0," ",P_økokom!S69)</f>
        <v xml:space="preserve"> </v>
      </c>
      <c r="T62" s="116" t="str">
        <f>IF(P_økokom!T69=0," ",P_økokom!T69)</f>
        <v xml:space="preserve"> </v>
      </c>
      <c r="U62" s="116" t="str">
        <f>IF(P_økokom!U69=0," ",P_økokom!U69)</f>
        <v xml:space="preserve"> </v>
      </c>
      <c r="V62" s="116">
        <f>IF(P_økokom!V69=0," ",P_økokom!V69)</f>
        <v>1</v>
      </c>
    </row>
    <row r="63" spans="2:22" x14ac:dyDescent="0.2">
      <c r="B63" s="115" t="str">
        <f>IF(P_økokom!B70=0," ",P_økokom!B70)</f>
        <v>5033 Tydal</v>
      </c>
      <c r="C63" s="116" t="str">
        <f>IF(P_økokom!C70=0," ",P_økokom!C70)</f>
        <v xml:space="preserve"> </v>
      </c>
      <c r="D63" s="116" t="str">
        <f>IF(P_økokom!D70=0," ",P_økokom!D70)</f>
        <v xml:space="preserve"> </v>
      </c>
      <c r="E63" s="116" t="str">
        <f>IF(P_økokom!E70=0," ",P_økokom!E70)</f>
        <v xml:space="preserve"> </v>
      </c>
      <c r="F63" s="116" t="str">
        <f>IF(P_økokom!F70=0," ",P_økokom!F70)</f>
        <v xml:space="preserve"> </v>
      </c>
      <c r="G63" s="116" t="str">
        <f>IF(P_økokom!G70=0," ",P_økokom!G70)</f>
        <v xml:space="preserve"> </v>
      </c>
      <c r="H63" s="116" t="str">
        <f>IF(P_økokom!H70=0," ",P_økokom!H70)</f>
        <v xml:space="preserve"> </v>
      </c>
      <c r="I63" s="116" t="str">
        <f>IF(P_økokom!I70=0," ",P_økokom!I70)</f>
        <v xml:space="preserve"> </v>
      </c>
      <c r="J63" s="116" t="str">
        <f>IF(P_økokom!J70=0," ",P_økokom!J70)</f>
        <v xml:space="preserve"> </v>
      </c>
      <c r="K63" s="116" t="str">
        <f>IF(P_økokom!K70=0," ",P_økokom!K70)</f>
        <v xml:space="preserve"> </v>
      </c>
      <c r="L63" s="116" t="str">
        <f>IF(P_økokom!L70=0," ",P_økokom!L70)</f>
        <v xml:space="preserve"> </v>
      </c>
      <c r="M63" s="116" t="str">
        <f>IF(P_økokom!M70=0," ",P_økokom!M70)</f>
        <v xml:space="preserve"> </v>
      </c>
      <c r="N63" s="116" t="str">
        <f>IF(P_økokom!N70=0," ",P_økokom!N70)</f>
        <v xml:space="preserve"> </v>
      </c>
      <c r="O63" s="116" t="str">
        <f>IF(P_økokom!O70=0," ",P_økokom!O70)</f>
        <v xml:space="preserve"> </v>
      </c>
      <c r="P63" s="116" t="str">
        <f>IF(P_økokom!P70=0," ",P_økokom!P70)</f>
        <v xml:space="preserve"> </v>
      </c>
      <c r="Q63" s="116" t="str">
        <f>IF(P_økokom!Q70=0," ",P_økokom!Q70)</f>
        <v xml:space="preserve"> </v>
      </c>
      <c r="R63" s="116" t="str">
        <f>IF(P_økokom!R70=0," ",P_økokom!R70)</f>
        <v xml:space="preserve"> </v>
      </c>
      <c r="S63" s="116" t="str">
        <f>IF(P_økokom!S70=0," ",P_økokom!S70)</f>
        <v xml:space="preserve"> </v>
      </c>
      <c r="T63" s="116" t="str">
        <f>IF(P_økokom!T70=0," ",P_økokom!T70)</f>
        <v xml:space="preserve"> </v>
      </c>
      <c r="U63" s="116" t="str">
        <f>IF(P_økokom!U70=0," ",P_økokom!U70)</f>
        <v xml:space="preserve"> </v>
      </c>
      <c r="V63" s="116" t="str">
        <f>IF(P_økokom!V70=0," ",P_økokom!V70)</f>
        <v xml:space="preserve"> </v>
      </c>
    </row>
    <row r="64" spans="2:22" x14ac:dyDescent="0.2">
      <c r="B64" s="115" t="str">
        <f>IF(P_økokom!B71=0," ",P_økokom!B71)</f>
        <v>5034 Meråker</v>
      </c>
      <c r="C64" s="116" t="str">
        <f>IF(P_økokom!C71=0," ",P_økokom!C71)</f>
        <v xml:space="preserve"> </v>
      </c>
      <c r="D64" s="116" t="str">
        <f>IF(P_økokom!D71=0," ",P_økokom!D71)</f>
        <v xml:space="preserve"> </v>
      </c>
      <c r="E64" s="116" t="str">
        <f>IF(P_økokom!E71=0," ",P_økokom!E71)</f>
        <v xml:space="preserve"> </v>
      </c>
      <c r="F64" s="116" t="str">
        <f>IF(P_økokom!F71=0," ",P_økokom!F71)</f>
        <v xml:space="preserve"> </v>
      </c>
      <c r="G64" s="116" t="str">
        <f>IF(P_økokom!G71=0," ",P_økokom!G71)</f>
        <v xml:space="preserve"> </v>
      </c>
      <c r="H64" s="116" t="str">
        <f>IF(P_økokom!H71=0," ",P_økokom!H71)</f>
        <v xml:space="preserve"> </v>
      </c>
      <c r="I64" s="116" t="str">
        <f>IF(P_økokom!I71=0," ",P_økokom!I71)</f>
        <v xml:space="preserve"> </v>
      </c>
      <c r="J64" s="116" t="str">
        <f>IF(P_økokom!J71=0," ",P_økokom!J71)</f>
        <v xml:space="preserve"> </v>
      </c>
      <c r="K64" s="116" t="str">
        <f>IF(P_økokom!K71=0," ",P_økokom!K71)</f>
        <v xml:space="preserve"> </v>
      </c>
      <c r="L64" s="116" t="str">
        <f>IF(P_økokom!L71=0," ",P_økokom!L71)</f>
        <v xml:space="preserve"> </v>
      </c>
      <c r="M64" s="116" t="str">
        <f>IF(P_økokom!M71=0," ",P_økokom!M71)</f>
        <v xml:space="preserve"> </v>
      </c>
      <c r="N64" s="116" t="str">
        <f>IF(P_økokom!N71=0," ",P_økokom!N71)</f>
        <v xml:space="preserve"> </v>
      </c>
      <c r="O64" s="116" t="str">
        <f>IF(P_økokom!O71=0," ",P_økokom!O71)</f>
        <v xml:space="preserve"> </v>
      </c>
      <c r="P64" s="116">
        <f>IF(P_økokom!P71=0," ",P_økokom!P71)</f>
        <v>1</v>
      </c>
      <c r="Q64" s="116" t="str">
        <f>IF(P_økokom!Q71=0," ",P_økokom!Q71)</f>
        <v xml:space="preserve"> </v>
      </c>
      <c r="R64" s="116" t="str">
        <f>IF(P_økokom!R71=0," ",P_økokom!R71)</f>
        <v xml:space="preserve"> </v>
      </c>
      <c r="S64" s="116" t="str">
        <f>IF(P_økokom!S71=0," ",P_økokom!S71)</f>
        <v xml:space="preserve"> </v>
      </c>
      <c r="T64" s="116" t="str">
        <f>IF(P_økokom!T71=0," ",P_økokom!T71)</f>
        <v xml:space="preserve"> </v>
      </c>
      <c r="U64" s="116" t="str">
        <f>IF(P_økokom!U71=0," ",P_økokom!U71)</f>
        <v xml:space="preserve"> </v>
      </c>
      <c r="V64" s="116" t="str">
        <f>IF(P_økokom!V71=0," ",P_økokom!V71)</f>
        <v xml:space="preserve"> </v>
      </c>
    </row>
    <row r="65" spans="1:139" x14ac:dyDescent="0.2">
      <c r="B65" s="115" t="str">
        <f>IF(P_økokom!B72=0," ",P_økokom!B72)</f>
        <v>5035 Stjørdal</v>
      </c>
      <c r="C65" s="116">
        <f>IF(P_økokom!C72=0," ",P_økokom!C72)</f>
        <v>2</v>
      </c>
      <c r="D65" s="116" t="str">
        <f>IF(P_økokom!D72=0," ",P_økokom!D72)</f>
        <v xml:space="preserve"> </v>
      </c>
      <c r="E65" s="116">
        <f>IF(P_økokom!E72=0," ",P_økokom!E72)</f>
        <v>2</v>
      </c>
      <c r="F65" s="116">
        <f>IF(P_økokom!F72=0," ",P_økokom!F72)</f>
        <v>3</v>
      </c>
      <c r="G65" s="116" t="str">
        <f>IF(P_økokom!G72=0," ",P_økokom!G72)</f>
        <v xml:space="preserve"> </v>
      </c>
      <c r="H65" s="116" t="str">
        <f>IF(P_økokom!H72=0," ",P_økokom!H72)</f>
        <v xml:space="preserve"> </v>
      </c>
      <c r="I65" s="116" t="str">
        <f>IF(P_økokom!I72=0," ",P_økokom!I72)</f>
        <v xml:space="preserve"> </v>
      </c>
      <c r="J65" s="116" t="str">
        <f>IF(P_økokom!J72=0," ",P_økokom!J72)</f>
        <v xml:space="preserve"> </v>
      </c>
      <c r="K65" s="116">
        <f>IF(P_økokom!K72=0," ",P_økokom!K72)</f>
        <v>1</v>
      </c>
      <c r="L65" s="116" t="str">
        <f>IF(P_økokom!L72=0," ",P_økokom!L72)</f>
        <v xml:space="preserve"> </v>
      </c>
      <c r="M65" s="116" t="str">
        <f>IF(P_økokom!M72=0," ",P_økokom!M72)</f>
        <v xml:space="preserve"> </v>
      </c>
      <c r="N65" s="116">
        <f>IF(P_økokom!N72=0," ",P_økokom!N72)</f>
        <v>1</v>
      </c>
      <c r="O65" s="116" t="str">
        <f>IF(P_økokom!O72=0," ",P_økokom!O72)</f>
        <v xml:space="preserve"> </v>
      </c>
      <c r="P65" s="116">
        <f>IF(P_økokom!P72=0," ",P_økokom!P72)</f>
        <v>10</v>
      </c>
      <c r="Q65" s="116">
        <f>IF(P_økokom!Q72=0," ",P_økokom!Q72)</f>
        <v>2</v>
      </c>
      <c r="R65" s="116">
        <f>IF(P_økokom!R72=0," ",P_økokom!R72)</f>
        <v>4</v>
      </c>
      <c r="S65" s="116" t="str">
        <f>IF(P_økokom!S72=0," ",P_økokom!S72)</f>
        <v xml:space="preserve"> </v>
      </c>
      <c r="T65" s="116">
        <f>IF(P_økokom!T72=0," ",P_økokom!T72)</f>
        <v>4</v>
      </c>
      <c r="U65" s="116">
        <f>IF(P_økokom!U72=0," ",P_økokom!U72)</f>
        <v>1</v>
      </c>
      <c r="V65" s="116">
        <f>IF(P_økokom!V72=0," ",P_økokom!V72)</f>
        <v>6</v>
      </c>
    </row>
    <row r="66" spans="1:139" ht="14.25" customHeight="1" x14ac:dyDescent="0.2">
      <c r="B66" s="115" t="str">
        <f>IF(P_økokom!B73=0," ",P_økokom!B73)</f>
        <v>5036 Frosta</v>
      </c>
      <c r="C66" s="116" t="str">
        <f>IF(P_økokom!C73=0," ",P_økokom!C73)</f>
        <v xml:space="preserve"> </v>
      </c>
      <c r="D66" s="116" t="str">
        <f>IF(P_økokom!D73=0," ",P_økokom!D73)</f>
        <v xml:space="preserve"> </v>
      </c>
      <c r="E66" s="116" t="str">
        <f>IF(P_økokom!E73=0," ",P_økokom!E73)</f>
        <v xml:space="preserve"> </v>
      </c>
      <c r="F66" s="116" t="str">
        <f>IF(P_økokom!F73=0," ",P_økokom!F73)</f>
        <v xml:space="preserve"> </v>
      </c>
      <c r="G66" s="116" t="str">
        <f>IF(P_økokom!G73=0," ",P_økokom!G73)</f>
        <v xml:space="preserve"> </v>
      </c>
      <c r="H66" s="116" t="str">
        <f>IF(P_økokom!H73=0," ",P_økokom!H73)</f>
        <v xml:space="preserve"> </v>
      </c>
      <c r="I66" s="116" t="str">
        <f>IF(P_økokom!I73=0," ",P_økokom!I73)</f>
        <v xml:space="preserve"> </v>
      </c>
      <c r="J66" s="116" t="str">
        <f>IF(P_økokom!J73=0," ",P_økokom!J73)</f>
        <v xml:space="preserve"> </v>
      </c>
      <c r="K66" s="116" t="str">
        <f>IF(P_økokom!K73=0," ",P_økokom!K73)</f>
        <v xml:space="preserve"> </v>
      </c>
      <c r="L66" s="116" t="str">
        <f>IF(P_økokom!L73=0," ",P_økokom!L73)</f>
        <v xml:space="preserve"> </v>
      </c>
      <c r="M66" s="116" t="str">
        <f>IF(P_økokom!M73=0," ",P_økokom!M73)</f>
        <v xml:space="preserve"> </v>
      </c>
      <c r="N66" s="116" t="str">
        <f>IF(P_økokom!N73=0," ",P_økokom!N73)</f>
        <v xml:space="preserve"> </v>
      </c>
      <c r="O66" s="116" t="str">
        <f>IF(P_økokom!O73=0," ",P_økokom!O73)</f>
        <v xml:space="preserve"> </v>
      </c>
      <c r="P66" s="116">
        <f>IF(P_økokom!P73=0," ",P_økokom!P73)</f>
        <v>1</v>
      </c>
      <c r="Q66" s="116" t="str">
        <f>IF(P_økokom!Q73=0," ",P_økokom!Q73)</f>
        <v xml:space="preserve"> </v>
      </c>
      <c r="R66" s="116" t="str">
        <f>IF(P_økokom!R73=0," ",P_økokom!R73)</f>
        <v xml:space="preserve"> </v>
      </c>
      <c r="S66" s="116" t="str">
        <f>IF(P_økokom!S73=0," ",P_økokom!S73)</f>
        <v xml:space="preserve"> </v>
      </c>
      <c r="T66" s="116" t="str">
        <f>IF(P_økokom!T73=0," ",P_økokom!T73)</f>
        <v xml:space="preserve"> </v>
      </c>
      <c r="U66" s="116" t="str">
        <f>IF(P_økokom!U73=0," ",P_økokom!U73)</f>
        <v xml:space="preserve"> </v>
      </c>
      <c r="V66" s="116">
        <f>IF(P_økokom!V73=0," ",P_økokom!V73)</f>
        <v>1</v>
      </c>
    </row>
    <row r="67" spans="1:139" s="10" customFormat="1" ht="16.5" customHeight="1" x14ac:dyDescent="0.2">
      <c r="A67" s="126"/>
      <c r="B67" s="115" t="str">
        <f>IF(P_økokom!B74=0," ",P_økokom!B74)</f>
        <v>5037 Levanger</v>
      </c>
      <c r="C67" s="116">
        <f>IF(P_økokom!C74=0," ",P_økokom!C74)</f>
        <v>8</v>
      </c>
      <c r="D67" s="116">
        <f>IF(P_økokom!D74=0," ",P_økokom!D74)</f>
        <v>3</v>
      </c>
      <c r="E67" s="116">
        <f>IF(P_økokom!E74=0," ",P_økokom!E74)</f>
        <v>8</v>
      </c>
      <c r="F67" s="116">
        <f>IF(P_økokom!F74=0," ",P_økokom!F74)</f>
        <v>5</v>
      </c>
      <c r="G67" s="116" t="str">
        <f>IF(P_økokom!G74=0," ",P_økokom!G74)</f>
        <v xml:space="preserve"> </v>
      </c>
      <c r="H67" s="116" t="str">
        <f>IF(P_økokom!H74=0," ",P_økokom!H74)</f>
        <v xml:space="preserve"> </v>
      </c>
      <c r="I67" s="116" t="str">
        <f>IF(P_økokom!I74=0," ",P_økokom!I74)</f>
        <v xml:space="preserve"> </v>
      </c>
      <c r="J67" s="116" t="str">
        <f>IF(P_økokom!J74=0," ",P_økokom!J74)</f>
        <v xml:space="preserve"> </v>
      </c>
      <c r="K67" s="116" t="str">
        <f>IF(P_økokom!K74=0," ",P_økokom!K74)</f>
        <v xml:space="preserve"> </v>
      </c>
      <c r="L67" s="116">
        <f>IF(P_økokom!L74=0," ",P_økokom!L74)</f>
        <v>1</v>
      </c>
      <c r="M67" s="116">
        <f>IF(P_økokom!M74=0," ",P_økokom!M74)</f>
        <v>1</v>
      </c>
      <c r="N67" s="116">
        <f>IF(P_økokom!N74=0," ",P_økokom!N74)</f>
        <v>2</v>
      </c>
      <c r="O67" s="116">
        <f>IF(P_økokom!O74=0," ",P_økokom!O74)</f>
        <v>1</v>
      </c>
      <c r="P67" s="116">
        <f>IF(P_økokom!P74=0," ",P_økokom!P74)</f>
        <v>13</v>
      </c>
      <c r="Q67" s="116">
        <f>IF(P_økokom!Q74=0," ",P_økokom!Q74)</f>
        <v>1</v>
      </c>
      <c r="R67" s="116">
        <f>IF(P_økokom!R74=0," ",P_økokom!R74)</f>
        <v>3</v>
      </c>
      <c r="S67" s="116" t="str">
        <f>IF(P_økokom!S74=0," ",P_økokom!S74)</f>
        <v xml:space="preserve"> </v>
      </c>
      <c r="T67" s="116">
        <f>IF(P_økokom!T74=0," ",P_økokom!T74)</f>
        <v>12</v>
      </c>
      <c r="U67" s="116">
        <f>IF(P_økokom!U74=0," ",P_økokom!U74)</f>
        <v>2</v>
      </c>
      <c r="V67" s="116">
        <f>IF(P_økokom!V74=0," ",P_økokom!V74)</f>
        <v>11</v>
      </c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BZ67" s="126"/>
      <c r="CA67" s="126"/>
      <c r="CB67" s="126"/>
      <c r="CC67" s="126"/>
      <c r="CD67" s="126"/>
      <c r="CE67" s="126"/>
      <c r="CF67" s="126"/>
      <c r="CG67" s="126"/>
      <c r="CH67" s="126"/>
      <c r="CI67" s="126"/>
      <c r="CJ67" s="126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</row>
    <row r="68" spans="1:139" x14ac:dyDescent="0.2">
      <c r="B68" s="115" t="str">
        <f>IF(P_økokom!B75=0," ",P_økokom!B75)</f>
        <v>5038 Verdal</v>
      </c>
      <c r="C68" s="116">
        <f>IF(P_økokom!C75=0," ",P_økokom!C75)</f>
        <v>2</v>
      </c>
      <c r="D68" s="116">
        <f>IF(P_økokom!D75=0," ",P_økokom!D75)</f>
        <v>3</v>
      </c>
      <c r="E68" s="116">
        <f>IF(P_økokom!E75=0," ",P_økokom!E75)</f>
        <v>5</v>
      </c>
      <c r="F68" s="116">
        <f>IF(P_økokom!F75=0," ",P_økokom!F75)</f>
        <v>4</v>
      </c>
      <c r="G68" s="116" t="str">
        <f>IF(P_økokom!G75=0," ",P_økokom!G75)</f>
        <v xml:space="preserve"> </v>
      </c>
      <c r="H68" s="116" t="str">
        <f>IF(P_økokom!H75=0," ",P_økokom!H75)</f>
        <v xml:space="preserve"> </v>
      </c>
      <c r="I68" s="116" t="str">
        <f>IF(P_økokom!I75=0," ",P_økokom!I75)</f>
        <v xml:space="preserve"> </v>
      </c>
      <c r="J68" s="116" t="str">
        <f>IF(P_økokom!J75=0," ",P_økokom!J75)</f>
        <v xml:space="preserve"> </v>
      </c>
      <c r="K68" s="116" t="str">
        <f>IF(P_økokom!K75=0," ",P_økokom!K75)</f>
        <v xml:space="preserve"> </v>
      </c>
      <c r="L68" s="116">
        <f>IF(P_økokom!L75=0," ",P_økokom!L75)</f>
        <v>1</v>
      </c>
      <c r="M68" s="116">
        <f>IF(P_økokom!M75=0," ",P_økokom!M75)</f>
        <v>1</v>
      </c>
      <c r="N68" s="116" t="str">
        <f>IF(P_økokom!N75=0," ",P_økokom!N75)</f>
        <v xml:space="preserve"> </v>
      </c>
      <c r="O68" s="116" t="str">
        <f>IF(P_økokom!O75=0," ",P_økokom!O75)</f>
        <v xml:space="preserve"> </v>
      </c>
      <c r="P68" s="116">
        <f>IF(P_økokom!P75=0," ",P_økokom!P75)</f>
        <v>12</v>
      </c>
      <c r="Q68" s="116" t="str">
        <f>IF(P_økokom!Q75=0," ",P_økokom!Q75)</f>
        <v xml:space="preserve"> </v>
      </c>
      <c r="R68" s="116" t="str">
        <f>IF(P_økokom!R75=0," ",P_økokom!R75)</f>
        <v xml:space="preserve"> </v>
      </c>
      <c r="S68" s="116">
        <f>IF(P_økokom!S75=0," ",P_økokom!S75)</f>
        <v>1</v>
      </c>
      <c r="T68" s="116">
        <f>IF(P_økokom!T75=0," ",P_økokom!T75)</f>
        <v>4</v>
      </c>
      <c r="U68" s="116" t="str">
        <f>IF(P_økokom!U75=0," ",P_økokom!U75)</f>
        <v xml:space="preserve"> </v>
      </c>
      <c r="V68" s="116">
        <f>IF(P_økokom!V75=0," ",P_økokom!V75)</f>
        <v>9</v>
      </c>
    </row>
    <row r="69" spans="1:139" x14ac:dyDescent="0.2">
      <c r="B69" s="115" t="str">
        <f>IF(P_økokom!B76=0," ",P_økokom!B76)</f>
        <v>5041 Snåsa</v>
      </c>
      <c r="C69" s="116">
        <f>IF(P_økokom!C76=0," ",P_økokom!C76)</f>
        <v>3</v>
      </c>
      <c r="D69" s="116" t="str">
        <f>IF(P_økokom!D76=0," ",P_økokom!D76)</f>
        <v xml:space="preserve"> </v>
      </c>
      <c r="E69" s="116">
        <f>IF(P_økokom!E76=0," ",P_økokom!E76)</f>
        <v>3</v>
      </c>
      <c r="F69" s="116">
        <f>IF(P_økokom!F76=0," ",P_økokom!F76)</f>
        <v>4</v>
      </c>
      <c r="G69" s="116" t="str">
        <f>IF(P_økokom!G76=0," ",P_økokom!G76)</f>
        <v xml:space="preserve"> </v>
      </c>
      <c r="H69" s="116" t="str">
        <f>IF(P_økokom!H76=0," ",P_økokom!H76)</f>
        <v xml:space="preserve"> </v>
      </c>
      <c r="I69" s="116" t="str">
        <f>IF(P_økokom!I76=0," ",P_økokom!I76)</f>
        <v xml:space="preserve"> </v>
      </c>
      <c r="J69" s="116" t="str">
        <f>IF(P_økokom!J76=0," ",P_økokom!J76)</f>
        <v xml:space="preserve"> </v>
      </c>
      <c r="K69" s="116" t="str">
        <f>IF(P_økokom!K76=0," ",P_økokom!K76)</f>
        <v xml:space="preserve"> </v>
      </c>
      <c r="L69" s="116" t="str">
        <f>IF(P_økokom!L76=0," ",P_økokom!L76)</f>
        <v xml:space="preserve"> </v>
      </c>
      <c r="M69" s="116" t="str">
        <f>IF(P_økokom!M76=0," ",P_økokom!M76)</f>
        <v xml:space="preserve"> </v>
      </c>
      <c r="N69" s="116" t="str">
        <f>IF(P_økokom!N76=0," ",P_økokom!N76)</f>
        <v xml:space="preserve"> </v>
      </c>
      <c r="O69" s="116" t="str">
        <f>IF(P_økokom!O76=0," ",P_økokom!O76)</f>
        <v xml:space="preserve"> </v>
      </c>
      <c r="P69" s="116">
        <f>IF(P_økokom!P76=0," ",P_økokom!P76)</f>
        <v>8</v>
      </c>
      <c r="Q69" s="116" t="str">
        <f>IF(P_økokom!Q76=0," ",P_økokom!Q76)</f>
        <v xml:space="preserve"> </v>
      </c>
      <c r="R69" s="116" t="str">
        <f>IF(P_økokom!R76=0," ",P_økokom!R76)</f>
        <v xml:space="preserve"> </v>
      </c>
      <c r="S69" s="116" t="str">
        <f>IF(P_økokom!S76=0," ",P_økokom!S76)</f>
        <v xml:space="preserve"> </v>
      </c>
      <c r="T69" s="116">
        <f>IF(P_økokom!T76=0," ",P_økokom!T76)</f>
        <v>2</v>
      </c>
      <c r="U69" s="116" t="str">
        <f>IF(P_økokom!U76=0," ",P_økokom!U76)</f>
        <v xml:space="preserve"> </v>
      </c>
      <c r="V69" s="116">
        <f>IF(P_økokom!V76=0," ",P_økokom!V76)</f>
        <v>7</v>
      </c>
    </row>
    <row r="70" spans="1:139" x14ac:dyDescent="0.2">
      <c r="B70" s="115" t="str">
        <f>IF(P_økokom!B77=0," ",P_økokom!B77)</f>
        <v>5042 Lierne</v>
      </c>
      <c r="C70" s="116" t="str">
        <f>IF(P_økokom!C77=0," ",P_økokom!C77)</f>
        <v xml:space="preserve"> </v>
      </c>
      <c r="D70" s="116" t="str">
        <f>IF(P_økokom!D77=0," ",P_økokom!D77)</f>
        <v xml:space="preserve"> </v>
      </c>
      <c r="E70" s="116" t="str">
        <f>IF(P_økokom!E77=0," ",P_økokom!E77)</f>
        <v xml:space="preserve"> </v>
      </c>
      <c r="F70" s="116">
        <f>IF(P_økokom!F77=0," ",P_økokom!F77)</f>
        <v>2</v>
      </c>
      <c r="G70" s="116" t="str">
        <f>IF(P_økokom!G77=0," ",P_økokom!G77)</f>
        <v xml:space="preserve"> </v>
      </c>
      <c r="H70" s="116" t="str">
        <f>IF(P_økokom!H77=0," ",P_økokom!H77)</f>
        <v xml:space="preserve"> </v>
      </c>
      <c r="I70" s="116" t="str">
        <f>IF(P_økokom!I77=0," ",P_økokom!I77)</f>
        <v xml:space="preserve"> </v>
      </c>
      <c r="J70" s="116" t="str">
        <f>IF(P_økokom!J77=0," ",P_økokom!J77)</f>
        <v xml:space="preserve"> </v>
      </c>
      <c r="K70" s="116" t="str">
        <f>IF(P_økokom!K77=0," ",P_økokom!K77)</f>
        <v xml:space="preserve"> </v>
      </c>
      <c r="L70" s="116" t="str">
        <f>IF(P_økokom!L77=0," ",P_økokom!L77)</f>
        <v xml:space="preserve"> </v>
      </c>
      <c r="M70" s="116" t="str">
        <f>IF(P_økokom!M77=0," ",P_økokom!M77)</f>
        <v xml:space="preserve"> </v>
      </c>
      <c r="N70" s="116" t="str">
        <f>IF(P_økokom!N77=0," ",P_økokom!N77)</f>
        <v xml:space="preserve"> </v>
      </c>
      <c r="O70" s="116" t="str">
        <f>IF(P_økokom!O77=0," ",P_økokom!O77)</f>
        <v xml:space="preserve"> </v>
      </c>
      <c r="P70" s="116" t="str">
        <f>IF(P_økokom!P77=0," ",P_økokom!P77)</f>
        <v xml:space="preserve"> </v>
      </c>
      <c r="Q70" s="116" t="str">
        <f>IF(P_økokom!Q77=0," ",P_økokom!Q77)</f>
        <v xml:space="preserve"> </v>
      </c>
      <c r="R70" s="116" t="str">
        <f>IF(P_økokom!R77=0," ",P_økokom!R77)</f>
        <v xml:space="preserve"> </v>
      </c>
      <c r="S70" s="116" t="str">
        <f>IF(P_økokom!S77=0," ",P_økokom!S77)</f>
        <v xml:space="preserve"> </v>
      </c>
      <c r="T70" s="116" t="str">
        <f>IF(P_økokom!T77=0," ",P_økokom!T77)</f>
        <v xml:space="preserve"> </v>
      </c>
      <c r="U70" s="116" t="str">
        <f>IF(P_økokom!U77=0," ",P_økokom!U77)</f>
        <v xml:space="preserve"> </v>
      </c>
      <c r="V70" s="116" t="str">
        <f>IF(P_økokom!V77=0," ",P_økokom!V77)</f>
        <v xml:space="preserve"> </v>
      </c>
    </row>
    <row r="71" spans="1:139" x14ac:dyDescent="0.2">
      <c r="B71" s="115" t="str">
        <f>IF(P_økokom!B78=0," ",P_økokom!B78)</f>
        <v>5043 Røyrvik</v>
      </c>
      <c r="C71" s="116" t="str">
        <f>IF(P_økokom!C78=0," ",P_økokom!C78)</f>
        <v xml:space="preserve"> </v>
      </c>
      <c r="D71" s="116" t="str">
        <f>IF(P_økokom!D78=0," ",P_økokom!D78)</f>
        <v xml:space="preserve"> </v>
      </c>
      <c r="E71" s="116" t="str">
        <f>IF(P_økokom!E78=0," ",P_økokom!E78)</f>
        <v xml:space="preserve"> </v>
      </c>
      <c r="F71" s="116" t="str">
        <f>IF(P_økokom!F78=0," ",P_økokom!F78)</f>
        <v xml:space="preserve"> </v>
      </c>
      <c r="G71" s="116" t="str">
        <f>IF(P_økokom!G78=0," ",P_økokom!G78)</f>
        <v xml:space="preserve"> </v>
      </c>
      <c r="H71" s="116" t="str">
        <f>IF(P_økokom!H78=0," ",P_økokom!H78)</f>
        <v xml:space="preserve"> </v>
      </c>
      <c r="I71" s="116" t="str">
        <f>IF(P_økokom!I78=0," ",P_økokom!I78)</f>
        <v xml:space="preserve"> </v>
      </c>
      <c r="J71" s="116" t="str">
        <f>IF(P_økokom!J78=0," ",P_økokom!J78)</f>
        <v xml:space="preserve"> </v>
      </c>
      <c r="K71" s="116" t="str">
        <f>IF(P_økokom!K78=0," ",P_økokom!K78)</f>
        <v xml:space="preserve"> </v>
      </c>
      <c r="L71" s="116" t="str">
        <f>IF(P_økokom!L78=0," ",P_økokom!L78)</f>
        <v xml:space="preserve"> </v>
      </c>
      <c r="M71" s="116" t="str">
        <f>IF(P_økokom!M78=0," ",P_økokom!M78)</f>
        <v xml:space="preserve"> </v>
      </c>
      <c r="N71" s="116" t="str">
        <f>IF(P_økokom!N78=0," ",P_økokom!N78)</f>
        <v xml:space="preserve"> </v>
      </c>
      <c r="O71" s="116" t="str">
        <f>IF(P_økokom!O78=0," ",P_økokom!O78)</f>
        <v xml:space="preserve"> </v>
      </c>
      <c r="P71" s="116">
        <f>IF(P_økokom!P78=0," ",P_økokom!P78)</f>
        <v>1</v>
      </c>
      <c r="Q71" s="116" t="str">
        <f>IF(P_økokom!Q78=0," ",P_økokom!Q78)</f>
        <v xml:space="preserve"> </v>
      </c>
      <c r="R71" s="116" t="str">
        <f>IF(P_økokom!R78=0," ",P_økokom!R78)</f>
        <v xml:space="preserve"> </v>
      </c>
      <c r="S71" s="116" t="str">
        <f>IF(P_økokom!S78=0," ",P_økokom!S78)</f>
        <v xml:space="preserve"> </v>
      </c>
      <c r="T71" s="116" t="str">
        <f>IF(P_økokom!T78=0," ",P_økokom!T78)</f>
        <v xml:space="preserve"> </v>
      </c>
      <c r="U71" s="116" t="str">
        <f>IF(P_økokom!U78=0," ",P_økokom!U78)</f>
        <v xml:space="preserve"> </v>
      </c>
      <c r="V71" s="116">
        <f>IF(P_økokom!V78=0," ",P_økokom!V78)</f>
        <v>1</v>
      </c>
    </row>
    <row r="72" spans="1:139" x14ac:dyDescent="0.2">
      <c r="B72" s="115" t="str">
        <f>IF(P_økokom!B79=0," ",P_økokom!B79)</f>
        <v>5044 Namsskogan</v>
      </c>
      <c r="C72" s="116" t="str">
        <f>IF(P_økokom!C79=0," ",P_økokom!C79)</f>
        <v xml:space="preserve"> </v>
      </c>
      <c r="D72" s="116" t="str">
        <f>IF(P_økokom!D79=0," ",P_økokom!D79)</f>
        <v xml:space="preserve"> </v>
      </c>
      <c r="E72" s="116" t="str">
        <f>IF(P_økokom!E79=0," ",P_økokom!E79)</f>
        <v xml:space="preserve"> </v>
      </c>
      <c r="F72" s="116" t="str">
        <f>IF(P_økokom!F79=0," ",P_økokom!F79)</f>
        <v xml:space="preserve"> </v>
      </c>
      <c r="G72" s="116" t="str">
        <f>IF(P_økokom!G79=0," ",P_økokom!G79)</f>
        <v xml:space="preserve"> </v>
      </c>
      <c r="H72" s="116" t="str">
        <f>IF(P_økokom!H79=0," ",P_økokom!H79)</f>
        <v xml:space="preserve"> </v>
      </c>
      <c r="I72" s="116" t="str">
        <f>IF(P_økokom!I79=0," ",P_økokom!I79)</f>
        <v xml:space="preserve"> </v>
      </c>
      <c r="J72" s="116" t="str">
        <f>IF(P_økokom!J79=0," ",P_økokom!J79)</f>
        <v xml:space="preserve"> </v>
      </c>
      <c r="K72" s="116" t="str">
        <f>IF(P_økokom!K79=0," ",P_økokom!K79)</f>
        <v xml:space="preserve"> </v>
      </c>
      <c r="L72" s="116" t="str">
        <f>IF(P_økokom!L79=0," ",P_økokom!L79)</f>
        <v xml:space="preserve"> </v>
      </c>
      <c r="M72" s="116" t="str">
        <f>IF(P_økokom!M79=0," ",P_økokom!M79)</f>
        <v xml:space="preserve"> </v>
      </c>
      <c r="N72" s="116" t="str">
        <f>IF(P_økokom!N79=0," ",P_økokom!N79)</f>
        <v xml:space="preserve"> </v>
      </c>
      <c r="O72" s="116" t="str">
        <f>IF(P_økokom!O79=0," ",P_økokom!O79)</f>
        <v xml:space="preserve"> </v>
      </c>
      <c r="P72" s="116" t="str">
        <f>IF(P_økokom!P79=0," ",P_økokom!P79)</f>
        <v xml:space="preserve"> </v>
      </c>
      <c r="Q72" s="116" t="str">
        <f>IF(P_økokom!Q79=0," ",P_økokom!Q79)</f>
        <v xml:space="preserve"> </v>
      </c>
      <c r="R72" s="116" t="str">
        <f>IF(P_økokom!R79=0," ",P_økokom!R79)</f>
        <v xml:space="preserve"> </v>
      </c>
      <c r="S72" s="116" t="str">
        <f>IF(P_økokom!S79=0," ",P_økokom!S79)</f>
        <v xml:space="preserve"> </v>
      </c>
      <c r="T72" s="116" t="str">
        <f>IF(P_økokom!T79=0," ",P_økokom!T79)</f>
        <v xml:space="preserve"> </v>
      </c>
      <c r="U72" s="116" t="str">
        <f>IF(P_økokom!U79=0," ",P_økokom!U79)</f>
        <v xml:space="preserve"> </v>
      </c>
      <c r="V72" s="116" t="str">
        <f>IF(P_økokom!V79=0," ",P_økokom!V79)</f>
        <v xml:space="preserve"> </v>
      </c>
    </row>
    <row r="73" spans="1:139" x14ac:dyDescent="0.2">
      <c r="B73" s="115" t="str">
        <f>IF(P_økokom!B80=0," ",P_økokom!B80)</f>
        <v>5045 Grong</v>
      </c>
      <c r="C73" s="116">
        <f>IF(P_økokom!C80=0," ",P_økokom!C80)</f>
        <v>4</v>
      </c>
      <c r="D73" s="116">
        <f>IF(P_økokom!D80=0," ",P_økokom!D80)</f>
        <v>2</v>
      </c>
      <c r="E73" s="116">
        <f>IF(P_økokom!E80=0," ",P_økokom!E80)</f>
        <v>5</v>
      </c>
      <c r="F73" s="116">
        <f>IF(P_økokom!F80=0," ",P_økokom!F80)</f>
        <v>1</v>
      </c>
      <c r="G73" s="116" t="str">
        <f>IF(P_økokom!G80=0," ",P_økokom!G80)</f>
        <v xml:space="preserve"> </v>
      </c>
      <c r="H73" s="116" t="str">
        <f>IF(P_økokom!H80=0," ",P_økokom!H80)</f>
        <v xml:space="preserve"> </v>
      </c>
      <c r="I73" s="116">
        <f>IF(P_økokom!I80=0," ",P_økokom!I80)</f>
        <v>1</v>
      </c>
      <c r="J73" s="116" t="str">
        <f>IF(P_økokom!J80=0," ",P_økokom!J80)</f>
        <v xml:space="preserve"> </v>
      </c>
      <c r="K73" s="116" t="str">
        <f>IF(P_økokom!K80=0," ",P_økokom!K80)</f>
        <v xml:space="preserve"> </v>
      </c>
      <c r="L73" s="116" t="str">
        <f>IF(P_økokom!L80=0," ",P_økokom!L80)</f>
        <v xml:space="preserve"> </v>
      </c>
      <c r="M73" s="116" t="str">
        <f>IF(P_økokom!M80=0," ",P_økokom!M80)</f>
        <v xml:space="preserve"> </v>
      </c>
      <c r="N73" s="116" t="str">
        <f>IF(P_økokom!N80=0," ",P_økokom!N80)</f>
        <v xml:space="preserve"> </v>
      </c>
      <c r="O73" s="116" t="str">
        <f>IF(P_økokom!O80=0," ",P_økokom!O80)</f>
        <v xml:space="preserve"> </v>
      </c>
      <c r="P73" s="116">
        <f>IF(P_økokom!P80=0," ",P_økokom!P80)</f>
        <v>7</v>
      </c>
      <c r="Q73" s="116" t="str">
        <f>IF(P_økokom!Q80=0," ",P_økokom!Q80)</f>
        <v xml:space="preserve"> </v>
      </c>
      <c r="R73" s="116" t="str">
        <f>IF(P_økokom!R80=0," ",P_økokom!R80)</f>
        <v xml:space="preserve"> </v>
      </c>
      <c r="S73" s="116" t="str">
        <f>IF(P_økokom!S80=0," ",P_økokom!S80)</f>
        <v xml:space="preserve"> </v>
      </c>
      <c r="T73" s="116">
        <f>IF(P_økokom!T80=0," ",P_økokom!T80)</f>
        <v>1</v>
      </c>
      <c r="U73" s="116" t="str">
        <f>IF(P_økokom!U80=0," ",P_økokom!U80)</f>
        <v xml:space="preserve"> </v>
      </c>
      <c r="V73" s="116">
        <f>IF(P_økokom!V80=0," ",P_økokom!V80)</f>
        <v>5</v>
      </c>
    </row>
    <row r="74" spans="1:139" x14ac:dyDescent="0.2">
      <c r="B74" s="115" t="str">
        <f>IF(P_økokom!B81=0," ",P_økokom!B81)</f>
        <v>5046 Høylandet</v>
      </c>
      <c r="C74" s="116">
        <f>IF(P_økokom!C81=0," ",P_økokom!C81)</f>
        <v>2</v>
      </c>
      <c r="D74" s="116" t="str">
        <f>IF(P_økokom!D81=0," ",P_økokom!D81)</f>
        <v xml:space="preserve"> </v>
      </c>
      <c r="E74" s="116">
        <f>IF(P_økokom!E81=0," ",P_økokom!E81)</f>
        <v>2</v>
      </c>
      <c r="F74" s="116">
        <f>IF(P_økokom!F81=0," ",P_økokom!F81)</f>
        <v>1</v>
      </c>
      <c r="G74" s="116" t="str">
        <f>IF(P_økokom!G81=0," ",P_økokom!G81)</f>
        <v xml:space="preserve"> </v>
      </c>
      <c r="H74" s="116" t="str">
        <f>IF(P_økokom!H81=0," ",P_økokom!H81)</f>
        <v xml:space="preserve"> </v>
      </c>
      <c r="I74" s="116" t="str">
        <f>IF(P_økokom!I81=0," ",P_økokom!I81)</f>
        <v xml:space="preserve"> </v>
      </c>
      <c r="J74" s="116" t="str">
        <f>IF(P_økokom!J81=0," ",P_økokom!J81)</f>
        <v xml:space="preserve"> </v>
      </c>
      <c r="K74" s="116" t="str">
        <f>IF(P_økokom!K81=0," ",P_økokom!K81)</f>
        <v xml:space="preserve"> </v>
      </c>
      <c r="L74" s="116" t="str">
        <f>IF(P_økokom!L81=0," ",P_økokom!L81)</f>
        <v xml:space="preserve"> </v>
      </c>
      <c r="M74" s="116" t="str">
        <f>IF(P_økokom!M81=0," ",P_økokom!M81)</f>
        <v xml:space="preserve"> </v>
      </c>
      <c r="N74" s="116" t="str">
        <f>IF(P_økokom!N81=0," ",P_økokom!N81)</f>
        <v xml:space="preserve"> </v>
      </c>
      <c r="O74" s="116">
        <f>IF(P_økokom!O81=0," ",P_økokom!O81)</f>
        <v>2</v>
      </c>
      <c r="P74" s="116">
        <f>IF(P_økokom!P81=0," ",P_økokom!P81)</f>
        <v>6</v>
      </c>
      <c r="Q74" s="116" t="str">
        <f>IF(P_økokom!Q81=0," ",P_økokom!Q81)</f>
        <v xml:space="preserve"> </v>
      </c>
      <c r="R74" s="116" t="str">
        <f>IF(P_økokom!R81=0," ",P_økokom!R81)</f>
        <v xml:space="preserve"> </v>
      </c>
      <c r="S74" s="116" t="str">
        <f>IF(P_økokom!S81=0," ",P_økokom!S81)</f>
        <v xml:space="preserve"> </v>
      </c>
      <c r="T74" s="116">
        <f>IF(P_økokom!T81=0," ",P_økokom!T81)</f>
        <v>4</v>
      </c>
      <c r="U74" s="116" t="str">
        <f>IF(P_økokom!U81=0," ",P_økokom!U81)</f>
        <v xml:space="preserve"> </v>
      </c>
      <c r="V74" s="116">
        <f>IF(P_økokom!V81=0," ",P_økokom!V81)</f>
        <v>2</v>
      </c>
    </row>
    <row r="75" spans="1:139" x14ac:dyDescent="0.2">
      <c r="B75" s="115" t="str">
        <f>IF(P_økokom!B82=0," ",P_økokom!B82)</f>
        <v>5047 Overhalla</v>
      </c>
      <c r="C75" s="116">
        <f>IF(P_økokom!C82=0," ",P_økokom!C82)</f>
        <v>4</v>
      </c>
      <c r="D75" s="116" t="str">
        <f>IF(P_økokom!D82=0," ",P_økokom!D82)</f>
        <v xml:space="preserve"> </v>
      </c>
      <c r="E75" s="116">
        <f>IF(P_økokom!E82=0," ",P_økokom!E82)</f>
        <v>4</v>
      </c>
      <c r="F75" s="116">
        <f>IF(P_økokom!F82=0," ",P_økokom!F82)</f>
        <v>2</v>
      </c>
      <c r="G75" s="116" t="str">
        <f>IF(P_økokom!G82=0," ",P_økokom!G82)</f>
        <v xml:space="preserve"> </v>
      </c>
      <c r="H75" s="116" t="str">
        <f>IF(P_økokom!H82=0," ",P_økokom!H82)</f>
        <v xml:space="preserve"> </v>
      </c>
      <c r="I75" s="116" t="str">
        <f>IF(P_økokom!I82=0," ",P_økokom!I82)</f>
        <v xml:space="preserve"> </v>
      </c>
      <c r="J75" s="116" t="str">
        <f>IF(P_økokom!J82=0," ",P_økokom!J82)</f>
        <v xml:space="preserve"> </v>
      </c>
      <c r="K75" s="116" t="str">
        <f>IF(P_økokom!K82=0," ",P_økokom!K82)</f>
        <v xml:space="preserve"> </v>
      </c>
      <c r="L75" s="116">
        <f>IF(P_økokom!L82=0," ",P_økokom!L82)</f>
        <v>1</v>
      </c>
      <c r="M75" s="116" t="str">
        <f>IF(P_økokom!M82=0," ",P_økokom!M82)</f>
        <v xml:space="preserve"> </v>
      </c>
      <c r="N75" s="116" t="str">
        <f>IF(P_økokom!N82=0," ",P_økokom!N82)</f>
        <v xml:space="preserve"> </v>
      </c>
      <c r="O75" s="116">
        <f>IF(P_økokom!O82=0," ",P_økokom!O82)</f>
        <v>1</v>
      </c>
      <c r="P75" s="116">
        <f>IF(P_økokom!P82=0," ",P_økokom!P82)</f>
        <v>8</v>
      </c>
      <c r="Q75" s="116" t="str">
        <f>IF(P_økokom!Q82=0," ",P_økokom!Q82)</f>
        <v xml:space="preserve"> </v>
      </c>
      <c r="R75" s="116" t="str">
        <f>IF(P_økokom!R82=0," ",P_økokom!R82)</f>
        <v xml:space="preserve"> </v>
      </c>
      <c r="S75" s="116">
        <f>IF(P_økokom!S82=0," ",P_økokom!S82)</f>
        <v>1</v>
      </c>
      <c r="T75" s="116">
        <f>IF(P_økokom!T82=0," ",P_økokom!T82)</f>
        <v>1</v>
      </c>
      <c r="U75" s="116" t="str">
        <f>IF(P_økokom!U82=0," ",P_økokom!U82)</f>
        <v xml:space="preserve"> </v>
      </c>
      <c r="V75" s="116">
        <f>IF(P_økokom!V82=0," ",P_økokom!V82)</f>
        <v>5</v>
      </c>
    </row>
    <row r="76" spans="1:139" x14ac:dyDescent="0.2">
      <c r="B76" s="115" t="str">
        <f>IF(P_økokom!B83=0," ",P_økokom!B83)</f>
        <v>5049 Flatanger</v>
      </c>
      <c r="C76" s="116">
        <f>IF(P_økokom!C83=0," ",P_økokom!C83)</f>
        <v>1</v>
      </c>
      <c r="D76" s="116" t="str">
        <f>IF(P_økokom!D83=0," ",P_økokom!D83)</f>
        <v xml:space="preserve"> </v>
      </c>
      <c r="E76" s="116">
        <f>IF(P_økokom!E83=0," ",P_økokom!E83)</f>
        <v>1</v>
      </c>
      <c r="F76" s="116">
        <f>IF(P_økokom!F83=0," ",P_økokom!F83)</f>
        <v>2</v>
      </c>
      <c r="G76" s="116" t="str">
        <f>IF(P_økokom!G83=0," ",P_økokom!G83)</f>
        <v xml:space="preserve"> </v>
      </c>
      <c r="H76" s="116" t="str">
        <f>IF(P_økokom!H83=0," ",P_økokom!H83)</f>
        <v xml:space="preserve"> </v>
      </c>
      <c r="I76" s="116" t="str">
        <f>IF(P_økokom!I83=0," ",P_økokom!I83)</f>
        <v xml:space="preserve"> </v>
      </c>
      <c r="J76" s="116" t="str">
        <f>IF(P_økokom!J83=0," ",P_økokom!J83)</f>
        <v xml:space="preserve"> </v>
      </c>
      <c r="K76" s="116" t="str">
        <f>IF(P_økokom!K83=0," ",P_økokom!K83)</f>
        <v xml:space="preserve"> </v>
      </c>
      <c r="L76" s="116" t="str">
        <f>IF(P_økokom!L83=0," ",P_økokom!L83)</f>
        <v xml:space="preserve"> </v>
      </c>
      <c r="M76" s="116" t="str">
        <f>IF(P_økokom!M83=0," ",P_økokom!M83)</f>
        <v xml:space="preserve"> </v>
      </c>
      <c r="N76" s="116" t="str">
        <f>IF(P_økokom!N83=0," ",P_økokom!N83)</f>
        <v xml:space="preserve"> </v>
      </c>
      <c r="O76" s="116" t="str">
        <f>IF(P_økokom!O83=0," ",P_økokom!O83)</f>
        <v xml:space="preserve"> </v>
      </c>
      <c r="P76" s="116">
        <f>IF(P_økokom!P83=0," ",P_økokom!P83)</f>
        <v>3</v>
      </c>
      <c r="Q76" s="116" t="str">
        <f>IF(P_økokom!Q83=0," ",P_økokom!Q83)</f>
        <v xml:space="preserve"> </v>
      </c>
      <c r="R76" s="116" t="str">
        <f>IF(P_økokom!R83=0," ",P_økokom!R83)</f>
        <v xml:space="preserve"> </v>
      </c>
      <c r="S76" s="116" t="str">
        <f>IF(P_økokom!S83=0," ",P_økokom!S83)</f>
        <v xml:space="preserve"> </v>
      </c>
      <c r="T76" s="116">
        <f>IF(P_økokom!T83=0," ",P_økokom!T83)</f>
        <v>1</v>
      </c>
      <c r="U76" s="116" t="str">
        <f>IF(P_økokom!U83=0," ",P_økokom!U83)</f>
        <v xml:space="preserve"> </v>
      </c>
      <c r="V76" s="116">
        <f>IF(P_økokom!V83=0," ",P_økokom!V83)</f>
        <v>3</v>
      </c>
    </row>
    <row r="77" spans="1:139" x14ac:dyDescent="0.2">
      <c r="B77" s="115" t="str">
        <f>IF(P_økokom!B84=0," ",P_økokom!B84)</f>
        <v>5052 Leka</v>
      </c>
      <c r="C77" s="116">
        <f>IF(P_økokom!C84=0," ",P_økokom!C84)</f>
        <v>1</v>
      </c>
      <c r="D77" s="116" t="str">
        <f>IF(P_økokom!D84=0," ",P_økokom!D84)</f>
        <v xml:space="preserve"> </v>
      </c>
      <c r="E77" s="116">
        <f>IF(P_økokom!E84=0," ",P_økokom!E84)</f>
        <v>1</v>
      </c>
      <c r="F77" s="116">
        <f>IF(P_økokom!F84=0," ",P_økokom!F84)</f>
        <v>1</v>
      </c>
      <c r="G77" s="116" t="str">
        <f>IF(P_økokom!G84=0," ",P_økokom!G84)</f>
        <v xml:space="preserve"> </v>
      </c>
      <c r="H77" s="116" t="str">
        <f>IF(P_økokom!H84=0," ",P_økokom!H84)</f>
        <v xml:space="preserve"> </v>
      </c>
      <c r="I77" s="116" t="str">
        <f>IF(P_økokom!I84=0," ",P_økokom!I84)</f>
        <v xml:space="preserve"> </v>
      </c>
      <c r="J77" s="116" t="str">
        <f>IF(P_økokom!J84=0," ",P_økokom!J84)</f>
        <v xml:space="preserve"> </v>
      </c>
      <c r="K77" s="116" t="str">
        <f>IF(P_økokom!K84=0," ",P_økokom!K84)</f>
        <v xml:space="preserve"> </v>
      </c>
      <c r="L77" s="116" t="str">
        <f>IF(P_økokom!L84=0," ",P_økokom!L84)</f>
        <v xml:space="preserve"> </v>
      </c>
      <c r="M77" s="116" t="str">
        <f>IF(P_økokom!M84=0," ",P_økokom!M84)</f>
        <v xml:space="preserve"> </v>
      </c>
      <c r="N77" s="116" t="str">
        <f>IF(P_økokom!N84=0," ",P_økokom!N84)</f>
        <v xml:space="preserve"> </v>
      </c>
      <c r="O77" s="116" t="str">
        <f>IF(P_økokom!O84=0," ",P_økokom!O84)</f>
        <v xml:space="preserve"> </v>
      </c>
      <c r="P77" s="116">
        <f>IF(P_økokom!P84=0," ",P_økokom!P84)</f>
        <v>3</v>
      </c>
      <c r="Q77" s="116" t="str">
        <f>IF(P_økokom!Q84=0," ",P_økokom!Q84)</f>
        <v xml:space="preserve"> </v>
      </c>
      <c r="R77" s="116" t="str">
        <f>IF(P_økokom!R84=0," ",P_økokom!R84)</f>
        <v xml:space="preserve"> </v>
      </c>
      <c r="S77" s="116" t="str">
        <f>IF(P_økokom!S84=0," ",P_økokom!S84)</f>
        <v xml:space="preserve"> </v>
      </c>
      <c r="T77" s="116" t="str">
        <f>IF(P_økokom!T84=0," ",P_økokom!T84)</f>
        <v xml:space="preserve"> </v>
      </c>
      <c r="U77" s="116">
        <f>IF(P_økokom!U84=0," ",P_økokom!U84)</f>
        <v>1</v>
      </c>
      <c r="V77" s="116">
        <f>IF(P_økokom!V84=0," ",P_økokom!V84)</f>
        <v>3</v>
      </c>
    </row>
    <row r="78" spans="1:139" x14ac:dyDescent="0.2">
      <c r="B78" s="115" t="str">
        <f>IF(P_økokom!B85=0," ",P_økokom!B85)</f>
        <v>5053 Inderøy</v>
      </c>
      <c r="C78" s="116">
        <f>IF(P_økokom!C85=0," ",P_økokom!C85)</f>
        <v>3</v>
      </c>
      <c r="D78" s="116">
        <f>IF(P_økokom!D85=0," ",P_økokom!D85)</f>
        <v>4</v>
      </c>
      <c r="E78" s="116">
        <f>IF(P_økokom!E85=0," ",P_økokom!E85)</f>
        <v>6</v>
      </c>
      <c r="F78" s="116">
        <f>IF(P_økokom!F85=0," ",P_økokom!F85)</f>
        <v>3</v>
      </c>
      <c r="G78" s="116">
        <f>IF(P_økokom!G85=0," ",P_økokom!G85)</f>
        <v>1</v>
      </c>
      <c r="H78" s="116" t="str">
        <f>IF(P_økokom!H85=0," ",P_økokom!H85)</f>
        <v xml:space="preserve"> </v>
      </c>
      <c r="I78" s="116" t="str">
        <f>IF(P_økokom!I85=0," ",P_økokom!I85)</f>
        <v xml:space="preserve"> </v>
      </c>
      <c r="J78" s="116" t="str">
        <f>IF(P_økokom!J85=0," ",P_økokom!J85)</f>
        <v xml:space="preserve"> </v>
      </c>
      <c r="K78" s="116">
        <f>IF(P_økokom!K85=0," ",P_økokom!K85)</f>
        <v>1</v>
      </c>
      <c r="L78" s="116" t="str">
        <f>IF(P_økokom!L85=0," ",P_økokom!L85)</f>
        <v xml:space="preserve"> </v>
      </c>
      <c r="M78" s="116">
        <f>IF(P_økokom!M85=0," ",P_økokom!M85)</f>
        <v>1</v>
      </c>
      <c r="N78" s="116">
        <f>IF(P_økokom!N85=0," ",P_økokom!N85)</f>
        <v>2</v>
      </c>
      <c r="O78" s="116">
        <f>IF(P_økokom!O85=0," ",P_økokom!O85)</f>
        <v>1</v>
      </c>
      <c r="P78" s="116">
        <f>IF(P_økokom!P85=0," ",P_økokom!P85)</f>
        <v>14</v>
      </c>
      <c r="Q78" s="116" t="str">
        <f>IF(P_økokom!Q85=0," ",P_økokom!Q85)</f>
        <v xml:space="preserve"> </v>
      </c>
      <c r="R78" s="116">
        <f>IF(P_økokom!R85=0," ",P_økokom!R85)</f>
        <v>3</v>
      </c>
      <c r="S78" s="116">
        <f>IF(P_økokom!S85=0," ",P_økokom!S85)</f>
        <v>1</v>
      </c>
      <c r="T78" s="116">
        <f>IF(P_økokom!T85=0," ",P_økokom!T85)</f>
        <v>9</v>
      </c>
      <c r="U78" s="116">
        <f>IF(P_økokom!U85=0," ",P_økokom!U85)</f>
        <v>1</v>
      </c>
      <c r="V78" s="116">
        <f>IF(P_økokom!V85=0," ",P_økokom!V85)</f>
        <v>8</v>
      </c>
    </row>
    <row r="79" spans="1:139" x14ac:dyDescent="0.2">
      <c r="B79" s="115" t="str">
        <f>IF(P_økokom!B86=0," ",P_økokom!B86)</f>
        <v>5054 Indre Fosen</v>
      </c>
      <c r="C79" s="116">
        <f>IF(P_økokom!C86=0," ",P_økokom!C86)</f>
        <v>5</v>
      </c>
      <c r="D79" s="116">
        <f>IF(P_økokom!D86=0," ",P_økokom!D86)</f>
        <v>5</v>
      </c>
      <c r="E79" s="116">
        <f>IF(P_økokom!E86=0," ",P_økokom!E86)</f>
        <v>11</v>
      </c>
      <c r="F79" s="116">
        <f>IF(P_økokom!F86=0," ",P_økokom!F86)</f>
        <v>3</v>
      </c>
      <c r="G79" s="116" t="str">
        <f>IF(P_økokom!G86=0," ",P_økokom!G86)</f>
        <v xml:space="preserve"> </v>
      </c>
      <c r="H79" s="116" t="str">
        <f>IF(P_økokom!H86=0," ",P_økokom!H86)</f>
        <v xml:space="preserve"> </v>
      </c>
      <c r="I79" s="116">
        <f>IF(P_økokom!I86=0," ",P_økokom!I86)</f>
        <v>1</v>
      </c>
      <c r="J79" s="116" t="str">
        <f>IF(P_økokom!J86=0," ",P_økokom!J86)</f>
        <v xml:space="preserve"> </v>
      </c>
      <c r="K79" s="116" t="str">
        <f>IF(P_økokom!K86=0," ",P_økokom!K86)</f>
        <v xml:space="preserve"> </v>
      </c>
      <c r="L79" s="116">
        <f>IF(P_økokom!L86=0," ",P_økokom!L86)</f>
        <v>1</v>
      </c>
      <c r="M79" s="116" t="str">
        <f>IF(P_økokom!M86=0," ",P_økokom!M86)</f>
        <v xml:space="preserve"> </v>
      </c>
      <c r="N79" s="116">
        <f>IF(P_økokom!N86=0," ",P_økokom!N86)</f>
        <v>4</v>
      </c>
      <c r="O79" s="116" t="str">
        <f>IF(P_økokom!O86=0," ",P_økokom!O86)</f>
        <v xml:space="preserve"> </v>
      </c>
      <c r="P79" s="116">
        <f>IF(P_økokom!P86=0," ",P_økokom!P86)</f>
        <v>19</v>
      </c>
      <c r="Q79" s="116">
        <f>IF(P_økokom!Q86=0," ",P_økokom!Q86)</f>
        <v>1</v>
      </c>
      <c r="R79" s="116">
        <f>IF(P_økokom!R86=0," ",P_økokom!R86)</f>
        <v>3</v>
      </c>
      <c r="S79" s="116" t="str">
        <f>IF(P_økokom!S86=0," ",P_økokom!S86)</f>
        <v xml:space="preserve"> </v>
      </c>
      <c r="T79" s="116">
        <f>IF(P_økokom!T86=0," ",P_økokom!T86)</f>
        <v>5</v>
      </c>
      <c r="U79" s="116">
        <f>IF(P_økokom!U86=0," ",P_økokom!U86)</f>
        <v>7</v>
      </c>
      <c r="V79" s="116">
        <f>IF(P_økokom!V86=0," ",P_økokom!V86)</f>
        <v>15</v>
      </c>
    </row>
    <row r="80" spans="1:139" x14ac:dyDescent="0.2">
      <c r="B80" s="115" t="str">
        <f>IF(P_økokom!B87=0," ",P_økokom!B87)</f>
        <v>5055 Heim</v>
      </c>
      <c r="C80" s="116" t="str">
        <f>IF(P_økokom!C87=0," ",P_økokom!C87)</f>
        <v xml:space="preserve"> </v>
      </c>
      <c r="D80" s="116">
        <f>IF(P_økokom!D87=0," ",P_økokom!D87)</f>
        <v>1</v>
      </c>
      <c r="E80" s="116">
        <f>IF(P_økokom!E87=0," ",P_økokom!E87)</f>
        <v>1</v>
      </c>
      <c r="F80" s="116">
        <f>IF(P_økokom!F87=0," ",P_økokom!F87)</f>
        <v>4</v>
      </c>
      <c r="G80" s="116" t="str">
        <f>IF(P_økokom!G87=0," ",P_økokom!G87)</f>
        <v xml:space="preserve"> </v>
      </c>
      <c r="H80" s="116" t="str">
        <f>IF(P_økokom!H87=0," ",P_økokom!H87)</f>
        <v xml:space="preserve"> </v>
      </c>
      <c r="I80" s="116" t="str">
        <f>IF(P_økokom!I87=0," ",P_økokom!I87)</f>
        <v xml:space="preserve"> </v>
      </c>
      <c r="J80" s="116" t="str">
        <f>IF(P_økokom!J87=0," ",P_økokom!J87)</f>
        <v xml:space="preserve"> </v>
      </c>
      <c r="K80" s="116" t="str">
        <f>IF(P_økokom!K87=0," ",P_økokom!K87)</f>
        <v xml:space="preserve"> </v>
      </c>
      <c r="L80" s="116" t="str">
        <f>IF(P_økokom!L87=0," ",P_økokom!L87)</f>
        <v xml:space="preserve"> </v>
      </c>
      <c r="M80" s="116" t="str">
        <f>IF(P_økokom!M87=0," ",P_økokom!M87)</f>
        <v xml:space="preserve"> </v>
      </c>
      <c r="N80" s="116" t="str">
        <f>IF(P_økokom!N87=0," ",P_økokom!N87)</f>
        <v xml:space="preserve"> </v>
      </c>
      <c r="O80" s="116">
        <f>IF(P_økokom!O87=0," ",P_økokom!O87)</f>
        <v>1</v>
      </c>
      <c r="P80" s="116">
        <f>IF(P_økokom!P87=0," ",P_økokom!P87)</f>
        <v>3</v>
      </c>
      <c r="Q80" s="116" t="str">
        <f>IF(P_økokom!Q87=0," ",P_økokom!Q87)</f>
        <v xml:space="preserve"> </v>
      </c>
      <c r="R80" s="116" t="str">
        <f>IF(P_økokom!R87=0," ",P_økokom!R87)</f>
        <v xml:space="preserve"> </v>
      </c>
      <c r="S80" s="116">
        <f>IF(P_økokom!S87=0," ",P_økokom!S87)</f>
        <v>1</v>
      </c>
      <c r="T80" s="116" t="str">
        <f>IF(P_økokom!T87=0," ",P_økokom!T87)</f>
        <v xml:space="preserve"> </v>
      </c>
      <c r="U80" s="116" t="str">
        <f>IF(P_økokom!U87=0," ",P_økokom!U87)</f>
        <v xml:space="preserve"> </v>
      </c>
      <c r="V80" s="116">
        <f>IF(P_økokom!V87=0," ",P_økokom!V87)</f>
        <v>3</v>
      </c>
    </row>
    <row r="81" spans="2:22" x14ac:dyDescent="0.2">
      <c r="B81" s="115" t="str">
        <f>IF(P_økokom!B88=0," ",P_økokom!B88)</f>
        <v>5056 Hitra</v>
      </c>
      <c r="C81" s="116">
        <f>IF(P_økokom!C88=0," ",P_økokom!C88)</f>
        <v>1</v>
      </c>
      <c r="D81" s="116" t="str">
        <f>IF(P_økokom!D88=0," ",P_økokom!D88)</f>
        <v xml:space="preserve"> </v>
      </c>
      <c r="E81" s="116">
        <f>IF(P_økokom!E88=0," ",P_økokom!E88)</f>
        <v>1</v>
      </c>
      <c r="F81" s="116">
        <f>IF(P_økokom!F88=0," ",P_økokom!F88)</f>
        <v>4</v>
      </c>
      <c r="G81" s="116" t="str">
        <f>IF(P_økokom!G88=0," ",P_økokom!G88)</f>
        <v xml:space="preserve"> </v>
      </c>
      <c r="H81" s="116" t="str">
        <f>IF(P_økokom!H88=0," ",P_økokom!H88)</f>
        <v xml:space="preserve"> </v>
      </c>
      <c r="I81" s="116" t="str">
        <f>IF(P_økokom!I88=0," ",P_økokom!I88)</f>
        <v xml:space="preserve"> </v>
      </c>
      <c r="J81" s="116" t="str">
        <f>IF(P_økokom!J88=0," ",P_økokom!J88)</f>
        <v xml:space="preserve"> </v>
      </c>
      <c r="K81" s="116" t="str">
        <f>IF(P_økokom!K88=0," ",P_økokom!K88)</f>
        <v xml:space="preserve"> </v>
      </c>
      <c r="L81" s="116" t="str">
        <f>IF(P_økokom!L88=0," ",P_økokom!L88)</f>
        <v xml:space="preserve"> </v>
      </c>
      <c r="M81" s="116" t="str">
        <f>IF(P_økokom!M88=0," ",P_økokom!M88)</f>
        <v xml:space="preserve"> </v>
      </c>
      <c r="N81" s="116">
        <f>IF(P_økokom!N88=0," ",P_økokom!N88)</f>
        <v>1</v>
      </c>
      <c r="O81" s="116">
        <f>IF(P_økokom!O88=0," ",P_økokom!O88)</f>
        <v>1</v>
      </c>
      <c r="P81" s="116">
        <f>IF(P_økokom!P88=0," ",P_økokom!P88)</f>
        <v>2</v>
      </c>
      <c r="Q81" s="116">
        <f>IF(P_økokom!Q88=0," ",P_økokom!Q88)</f>
        <v>1</v>
      </c>
      <c r="R81" s="116" t="str">
        <f>IF(P_økokom!R88=0," ",P_økokom!R88)</f>
        <v xml:space="preserve"> </v>
      </c>
      <c r="S81" s="116" t="str">
        <f>IF(P_økokom!S88=0," ",P_økokom!S88)</f>
        <v xml:space="preserve"> </v>
      </c>
      <c r="T81" s="116" t="str">
        <f>IF(P_økokom!T88=0," ",P_økokom!T88)</f>
        <v xml:space="preserve"> </v>
      </c>
      <c r="U81" s="116" t="str">
        <f>IF(P_økokom!U88=0," ",P_økokom!U88)</f>
        <v xml:space="preserve"> </v>
      </c>
      <c r="V81" s="116">
        <f>IF(P_økokom!V88=0," ",P_økokom!V88)</f>
        <v>2</v>
      </c>
    </row>
    <row r="82" spans="2:22" x14ac:dyDescent="0.2">
      <c r="B82" s="115" t="str">
        <f>IF(P_økokom!B89=0," ",P_økokom!B89)</f>
        <v>5057 Ørland</v>
      </c>
      <c r="C82" s="116">
        <f>IF(P_økokom!C89=0," ",P_økokom!C89)</f>
        <v>2</v>
      </c>
      <c r="D82" s="116">
        <f>IF(P_økokom!D89=0," ",P_økokom!D89)</f>
        <v>3</v>
      </c>
      <c r="E82" s="116">
        <f>IF(P_økokom!E89=0," ",P_økokom!E89)</f>
        <v>5</v>
      </c>
      <c r="F82" s="116">
        <f>IF(P_økokom!F89=0," ",P_økokom!F89)</f>
        <v>5</v>
      </c>
      <c r="G82" s="116" t="str">
        <f>IF(P_økokom!G89=0," ",P_økokom!G89)</f>
        <v xml:space="preserve"> </v>
      </c>
      <c r="H82" s="116" t="str">
        <f>IF(P_økokom!H89=0," ",P_økokom!H89)</f>
        <v xml:space="preserve"> </v>
      </c>
      <c r="I82" s="116">
        <f>IF(P_økokom!I89=0," ",P_økokom!I89)</f>
        <v>2</v>
      </c>
      <c r="J82" s="116" t="str">
        <f>IF(P_økokom!J89=0," ",P_økokom!J89)</f>
        <v xml:space="preserve"> </v>
      </c>
      <c r="K82" s="116" t="str">
        <f>IF(P_økokom!K89=0," ",P_økokom!K89)</f>
        <v xml:space="preserve"> </v>
      </c>
      <c r="L82" s="116" t="str">
        <f>IF(P_økokom!L89=0," ",P_økokom!L89)</f>
        <v xml:space="preserve"> </v>
      </c>
      <c r="M82" s="116" t="str">
        <f>IF(P_økokom!M89=0," ",P_økokom!M89)</f>
        <v xml:space="preserve"> </v>
      </c>
      <c r="N82" s="116">
        <f>IF(P_økokom!N89=0," ",P_økokom!N89)</f>
        <v>1</v>
      </c>
      <c r="O82" s="116">
        <f>IF(P_økokom!O89=0," ",P_økokom!O89)</f>
        <v>1</v>
      </c>
      <c r="P82" s="116">
        <f>IF(P_økokom!P89=0," ",P_økokom!P89)</f>
        <v>9</v>
      </c>
      <c r="Q82" s="116">
        <f>IF(P_økokom!Q89=0," ",P_økokom!Q89)</f>
        <v>1</v>
      </c>
      <c r="R82" s="116">
        <f>IF(P_økokom!R89=0," ",P_økokom!R89)</f>
        <v>2</v>
      </c>
      <c r="S82" s="116" t="str">
        <f>IF(P_økokom!S89=0," ",P_økokom!S89)</f>
        <v xml:space="preserve"> </v>
      </c>
      <c r="T82" s="116">
        <f>IF(P_økokom!T89=0," ",P_økokom!T89)</f>
        <v>2</v>
      </c>
      <c r="U82" s="116">
        <f>IF(P_økokom!U89=0," ",P_økokom!U89)</f>
        <v>4</v>
      </c>
      <c r="V82" s="116">
        <f>IF(P_økokom!V89=0," ",P_økokom!V89)</f>
        <v>9</v>
      </c>
    </row>
    <row r="83" spans="2:22" x14ac:dyDescent="0.2">
      <c r="B83" s="115" t="str">
        <f>IF(P_økokom!B90=0," ",P_økokom!B90)</f>
        <v>5058 Åfjord</v>
      </c>
      <c r="C83" s="116">
        <f>IF(P_økokom!C90=0," ",P_økokom!C90)</f>
        <v>1</v>
      </c>
      <c r="D83" s="116" t="str">
        <f>IF(P_økokom!D90=0," ",P_økokom!D90)</f>
        <v xml:space="preserve"> </v>
      </c>
      <c r="E83" s="116">
        <f>IF(P_økokom!E90=0," ",P_økokom!E90)</f>
        <v>1</v>
      </c>
      <c r="F83" s="116">
        <f>IF(P_økokom!F90=0," ",P_økokom!F90)</f>
        <v>1</v>
      </c>
      <c r="G83" s="116" t="str">
        <f>IF(P_økokom!G90=0," ",P_økokom!G90)</f>
        <v xml:space="preserve"> </v>
      </c>
      <c r="H83" s="116" t="str">
        <f>IF(P_økokom!H90=0," ",P_økokom!H90)</f>
        <v xml:space="preserve"> </v>
      </c>
      <c r="I83" s="116" t="str">
        <f>IF(P_økokom!I90=0," ",P_økokom!I90)</f>
        <v xml:space="preserve"> </v>
      </c>
      <c r="J83" s="116" t="str">
        <f>IF(P_økokom!J90=0," ",P_økokom!J90)</f>
        <v xml:space="preserve"> </v>
      </c>
      <c r="K83" s="116" t="str">
        <f>IF(P_økokom!K90=0," ",P_økokom!K90)</f>
        <v xml:space="preserve"> </v>
      </c>
      <c r="L83" s="116" t="str">
        <f>IF(P_økokom!L90=0," ",P_økokom!L90)</f>
        <v xml:space="preserve"> </v>
      </c>
      <c r="M83" s="116" t="str">
        <f>IF(P_økokom!M90=0," ",P_økokom!M90)</f>
        <v xml:space="preserve"> </v>
      </c>
      <c r="N83" s="116" t="str">
        <f>IF(P_økokom!N90=0," ",P_økokom!N90)</f>
        <v xml:space="preserve"> </v>
      </c>
      <c r="O83" s="116" t="str">
        <f>IF(P_økokom!O90=0," ",P_økokom!O90)</f>
        <v xml:space="preserve"> </v>
      </c>
      <c r="P83" s="116">
        <f>IF(P_økokom!P90=0," ",P_økokom!P90)</f>
        <v>4</v>
      </c>
      <c r="Q83" s="116" t="str">
        <f>IF(P_økokom!Q90=0," ",P_økokom!Q90)</f>
        <v xml:space="preserve"> </v>
      </c>
      <c r="R83" s="116" t="str">
        <f>IF(P_økokom!R90=0," ",P_økokom!R90)</f>
        <v xml:space="preserve"> </v>
      </c>
      <c r="S83" s="116" t="str">
        <f>IF(P_økokom!S90=0," ",P_økokom!S90)</f>
        <v xml:space="preserve"> </v>
      </c>
      <c r="T83" s="116">
        <f>IF(P_økokom!T90=0," ",P_økokom!T90)</f>
        <v>1</v>
      </c>
      <c r="U83" s="116" t="str">
        <f>IF(P_økokom!U90=0," ",P_økokom!U90)</f>
        <v xml:space="preserve"> </v>
      </c>
      <c r="V83" s="116">
        <f>IF(P_økokom!V90=0," ",P_økokom!V90)</f>
        <v>2</v>
      </c>
    </row>
    <row r="84" spans="2:22" x14ac:dyDescent="0.2">
      <c r="B84" s="115" t="str">
        <f>IF(P_økokom!B91=0," ",P_økokom!B91)</f>
        <v>5059 Orkland</v>
      </c>
      <c r="C84" s="116">
        <f>IF(P_økokom!C91=0," ",P_økokom!C91)</f>
        <v>4</v>
      </c>
      <c r="D84" s="116">
        <f>IF(P_økokom!D91=0," ",P_økokom!D91)</f>
        <v>5</v>
      </c>
      <c r="E84" s="116">
        <f>IF(P_økokom!E91=0," ",P_økokom!E91)</f>
        <v>9</v>
      </c>
      <c r="F84" s="116">
        <f>IF(P_økokom!F91=0," ",P_økokom!F91)</f>
        <v>3</v>
      </c>
      <c r="G84" s="116" t="str">
        <f>IF(P_økokom!G91=0," ",P_økokom!G91)</f>
        <v xml:space="preserve"> </v>
      </c>
      <c r="H84" s="116" t="str">
        <f>IF(P_økokom!H91=0," ",P_økokom!H91)</f>
        <v xml:space="preserve"> </v>
      </c>
      <c r="I84" s="116">
        <f>IF(P_økokom!I91=0," ",P_økokom!I91)</f>
        <v>1</v>
      </c>
      <c r="J84" s="116" t="str">
        <f>IF(P_økokom!J91=0," ",P_økokom!J91)</f>
        <v xml:space="preserve"> </v>
      </c>
      <c r="K84" s="116" t="str">
        <f>IF(P_økokom!K91=0," ",P_økokom!K91)</f>
        <v xml:space="preserve"> </v>
      </c>
      <c r="L84" s="116" t="str">
        <f>IF(P_økokom!L91=0," ",P_økokom!L91)</f>
        <v xml:space="preserve"> </v>
      </c>
      <c r="M84" s="116">
        <f>IF(P_økokom!M91=0," ",P_økokom!M91)</f>
        <v>1</v>
      </c>
      <c r="N84" s="116" t="str">
        <f>IF(P_økokom!N91=0," ",P_økokom!N91)</f>
        <v xml:space="preserve"> </v>
      </c>
      <c r="O84" s="116">
        <f>IF(P_økokom!O91=0," ",P_økokom!O91)</f>
        <v>2</v>
      </c>
      <c r="P84" s="116">
        <f>IF(P_økokom!P91=0," ",P_økokom!P91)</f>
        <v>13</v>
      </c>
      <c r="Q84" s="116" t="str">
        <f>IF(P_økokom!Q91=0," ",P_økokom!Q91)</f>
        <v xml:space="preserve"> </v>
      </c>
      <c r="R84" s="116">
        <f>IF(P_økokom!R91=0," ",P_økokom!R91)</f>
        <v>2</v>
      </c>
      <c r="S84" s="116">
        <f>IF(P_økokom!S91=0," ",P_økokom!S91)</f>
        <v>1</v>
      </c>
      <c r="T84" s="116" t="str">
        <f>IF(P_økokom!T91=0," ",P_økokom!T91)</f>
        <v xml:space="preserve"> </v>
      </c>
      <c r="U84" s="116">
        <f>IF(P_økokom!U91=0," ",P_økokom!U91)</f>
        <v>2</v>
      </c>
      <c r="V84" s="116">
        <f>IF(P_økokom!V91=0," ",P_økokom!V91)</f>
        <v>11</v>
      </c>
    </row>
    <row r="85" spans="2:22" x14ac:dyDescent="0.2">
      <c r="B85" s="115" t="str">
        <f>IF(P_økokom!B92=0," ",P_økokom!B92)</f>
        <v>5060 Nærøysund</v>
      </c>
      <c r="C85" s="116">
        <f>IF(P_økokom!C92=0," ",P_økokom!C92)</f>
        <v>3</v>
      </c>
      <c r="D85" s="116">
        <f>IF(P_økokom!D92=0," ",P_økokom!D92)</f>
        <v>1</v>
      </c>
      <c r="E85" s="116">
        <f>IF(P_økokom!E92=0," ",P_økokom!E92)</f>
        <v>4</v>
      </c>
      <c r="F85" s="116">
        <f>IF(P_økokom!F92=0," ",P_økokom!F92)</f>
        <v>4</v>
      </c>
      <c r="G85" s="116" t="str">
        <f>IF(P_økokom!G92=0," ",P_økokom!G92)</f>
        <v xml:space="preserve"> </v>
      </c>
      <c r="H85" s="116" t="str">
        <f>IF(P_økokom!H92=0," ",P_økokom!H92)</f>
        <v xml:space="preserve"> </v>
      </c>
      <c r="I85" s="116" t="str">
        <f>IF(P_økokom!I92=0," ",P_økokom!I92)</f>
        <v xml:space="preserve"> </v>
      </c>
      <c r="J85" s="116" t="str">
        <f>IF(P_økokom!J92=0," ",P_økokom!J92)</f>
        <v xml:space="preserve"> </v>
      </c>
      <c r="K85" s="116" t="str">
        <f>IF(P_økokom!K92=0," ",P_økokom!K92)</f>
        <v xml:space="preserve"> </v>
      </c>
      <c r="L85" s="116" t="str">
        <f>IF(P_økokom!L92=0," ",P_økokom!L92)</f>
        <v xml:space="preserve"> </v>
      </c>
      <c r="M85" s="116" t="str">
        <f>IF(P_økokom!M92=0," ",P_økokom!M92)</f>
        <v xml:space="preserve"> </v>
      </c>
      <c r="N85" s="116">
        <f>IF(P_økokom!N92=0," ",P_økokom!N92)</f>
        <v>1</v>
      </c>
      <c r="O85" s="116" t="str">
        <f>IF(P_økokom!O92=0," ",P_økokom!O92)</f>
        <v xml:space="preserve"> </v>
      </c>
      <c r="P85" s="116">
        <f>IF(P_økokom!P92=0," ",P_økokom!P92)</f>
        <v>10</v>
      </c>
      <c r="Q85" s="116">
        <f>IF(P_økokom!Q92=0," ",P_økokom!Q92)</f>
        <v>1</v>
      </c>
      <c r="R85" s="116" t="str">
        <f>IF(P_økokom!R92=0," ",P_økokom!R92)</f>
        <v xml:space="preserve"> </v>
      </c>
      <c r="S85" s="116" t="str">
        <f>IF(P_økokom!S92=0," ",P_økokom!S92)</f>
        <v xml:space="preserve"> </v>
      </c>
      <c r="T85" s="116">
        <f>IF(P_økokom!T92=0," ",P_økokom!T92)</f>
        <v>3</v>
      </c>
      <c r="U85" s="116">
        <f>IF(P_økokom!U92=0," ",P_økokom!U92)</f>
        <v>1</v>
      </c>
      <c r="V85" s="116">
        <f>IF(P_økokom!V92=0," ",P_økokom!V92)</f>
        <v>7</v>
      </c>
    </row>
    <row r="86" spans="2:22" x14ac:dyDescent="0.2">
      <c r="B86" s="115" t="str">
        <f>IF(P_økokom!B93=0," ",P_økokom!B93)</f>
        <v>5061 Rindal</v>
      </c>
      <c r="C86" s="116">
        <f>IF(P_økokom!C93=0," ",P_økokom!C93)</f>
        <v>1</v>
      </c>
      <c r="D86" s="116" t="str">
        <f>IF(P_økokom!D93=0," ",P_økokom!D93)</f>
        <v xml:space="preserve"> </v>
      </c>
      <c r="E86" s="116">
        <f>IF(P_økokom!E93=0," ",P_økokom!E93)</f>
        <v>1</v>
      </c>
      <c r="F86" s="116" t="str">
        <f>IF(P_økokom!F93=0," ",P_økokom!F93)</f>
        <v xml:space="preserve"> </v>
      </c>
      <c r="G86" s="116" t="str">
        <f>IF(P_økokom!G93=0," ",P_økokom!G93)</f>
        <v xml:space="preserve"> </v>
      </c>
      <c r="H86" s="116" t="str">
        <f>IF(P_økokom!H93=0," ",P_økokom!H93)</f>
        <v xml:space="preserve"> </v>
      </c>
      <c r="I86" s="116" t="str">
        <f>IF(P_økokom!I93=0," ",P_økokom!I93)</f>
        <v xml:space="preserve"> </v>
      </c>
      <c r="J86" s="116" t="str">
        <f>IF(P_økokom!J93=0," ",P_økokom!J93)</f>
        <v xml:space="preserve"> </v>
      </c>
      <c r="K86" s="116" t="str">
        <f>IF(P_økokom!K93=0," ",P_økokom!K93)</f>
        <v xml:space="preserve"> </v>
      </c>
      <c r="L86" s="116" t="str">
        <f>IF(P_økokom!L93=0," ",P_økokom!L93)</f>
        <v xml:space="preserve"> </v>
      </c>
      <c r="M86" s="116" t="str">
        <f>IF(P_økokom!M93=0," ",P_økokom!M93)</f>
        <v xml:space="preserve"> </v>
      </c>
      <c r="N86" s="116" t="str">
        <f>IF(P_økokom!N93=0," ",P_økokom!N93)</f>
        <v xml:space="preserve"> </v>
      </c>
      <c r="O86" s="116">
        <f>IF(P_økokom!O93=0," ",P_økokom!O93)</f>
        <v>1</v>
      </c>
      <c r="P86" s="116">
        <f>IF(P_økokom!P93=0," ",P_økokom!P93)</f>
        <v>2</v>
      </c>
      <c r="Q86" s="116" t="str">
        <f>IF(P_økokom!Q93=0," ",P_økokom!Q93)</f>
        <v xml:space="preserve"> </v>
      </c>
      <c r="R86" s="116" t="str">
        <f>IF(P_økokom!R93=0," ",P_økokom!R93)</f>
        <v xml:space="preserve"> </v>
      </c>
      <c r="S86" s="116">
        <f>IF(P_økokom!S93=0," ",P_økokom!S93)</f>
        <v>1</v>
      </c>
      <c r="T86" s="116" t="str">
        <f>IF(P_økokom!T93=0," ",P_økokom!T93)</f>
        <v xml:space="preserve"> </v>
      </c>
      <c r="U86" s="116" t="str">
        <f>IF(P_økokom!U93=0," ",P_økokom!U93)</f>
        <v xml:space="preserve"> </v>
      </c>
      <c r="V86" s="116">
        <f>IF(P_økokom!V93=0," ",P_økokom!V93)</f>
        <v>1</v>
      </c>
    </row>
    <row r="87" spans="2:22" x14ac:dyDescent="0.2">
      <c r="B87" s="119" t="str">
        <f>IF(P_økokom!B94=0," ",P_økokom!B94)</f>
        <v>Totalsum</v>
      </c>
      <c r="C87" s="121">
        <f>IF(P_økokom!C94=0," ",P_økokom!C94)</f>
        <v>80</v>
      </c>
      <c r="D87" s="121">
        <f>IF(P_økokom!D94=0," ",P_økokom!D94)</f>
        <v>57</v>
      </c>
      <c r="E87" s="121">
        <f>IF(P_økokom!E94=0," ",P_økokom!E94)</f>
        <v>128</v>
      </c>
      <c r="F87" s="121">
        <f>IF(P_økokom!F94=0," ",P_økokom!F94)</f>
        <v>94</v>
      </c>
      <c r="G87" s="121">
        <f>IF(P_økokom!G94=0," ",P_økokom!G94)</f>
        <v>1</v>
      </c>
      <c r="H87" s="121" t="str">
        <f>IF(P_økokom!H94=0," ",P_økokom!H94)</f>
        <v xml:space="preserve"> </v>
      </c>
      <c r="I87" s="121">
        <f>IF(P_økokom!I94=0," ",P_økokom!I94)</f>
        <v>10</v>
      </c>
      <c r="J87" s="121">
        <f>IF(P_økokom!J94=0," ",P_økokom!J94)</f>
        <v>2</v>
      </c>
      <c r="K87" s="121">
        <f>IF(P_økokom!K94=0," ",P_økokom!K94)</f>
        <v>5</v>
      </c>
      <c r="L87" s="121">
        <f>IF(P_økokom!L94=0," ",P_økokom!L94)</f>
        <v>7</v>
      </c>
      <c r="M87" s="121">
        <f>IF(P_økokom!M94=0," ",P_økokom!M94)</f>
        <v>7</v>
      </c>
      <c r="N87" s="121">
        <f>IF(P_økokom!N94=0," ",P_økokom!N94)</f>
        <v>20</v>
      </c>
      <c r="O87" s="121">
        <f>IF(P_økokom!O94=0," ",P_økokom!O94)</f>
        <v>19</v>
      </c>
      <c r="P87" s="121">
        <f>IF(P_økokom!P94=0," ",P_økokom!P94)</f>
        <v>259</v>
      </c>
      <c r="Q87" s="121">
        <f>IF(P_økokom!Q94=0," ",P_økokom!Q94)</f>
        <v>8</v>
      </c>
      <c r="R87" s="121">
        <f>IF(P_økokom!R94=0," ",P_økokom!R94)</f>
        <v>27</v>
      </c>
      <c r="S87" s="121">
        <f>IF(P_økokom!S94=0," ",P_økokom!S94)</f>
        <v>12</v>
      </c>
      <c r="T87" s="121">
        <f>IF(P_økokom!T94=0," ",P_økokom!T94)</f>
        <v>86</v>
      </c>
      <c r="U87" s="121">
        <f>IF(P_økokom!U94=0," ",P_økokom!U94)</f>
        <v>32</v>
      </c>
      <c r="V87" s="121">
        <f>IF(P_økokom!V94=0," ",P_økokom!V94)</f>
        <v>192</v>
      </c>
    </row>
    <row r="88" spans="2:22" x14ac:dyDescent="0.2">
      <c r="B88" s="127" t="str">
        <f>IF(P_økokom!B95=0," ",P_økokom!B95)</f>
        <v xml:space="preserve"> </v>
      </c>
      <c r="C88" s="129" t="str">
        <f>IF(P_økokom!C95=0," ",P_økokom!C95)</f>
        <v xml:space="preserve"> </v>
      </c>
      <c r="D88" s="129" t="str">
        <f>IF(P_økokom!D95=0," ",P_økokom!D95)</f>
        <v xml:space="preserve"> </v>
      </c>
      <c r="E88" s="129" t="str">
        <f>IF(P_økokom!E95=0," ",P_økokom!E95)</f>
        <v xml:space="preserve"> </v>
      </c>
      <c r="F88" s="129" t="str">
        <f>IF(P_økokom!F95=0," ",P_økokom!F95)</f>
        <v xml:space="preserve"> </v>
      </c>
      <c r="G88" s="129" t="str">
        <f>IF(P_økokom!G95=0," ",P_økokom!G95)</f>
        <v xml:space="preserve"> </v>
      </c>
      <c r="H88" s="129" t="str">
        <f>IF(P_økokom!H95=0," ",P_økokom!H95)</f>
        <v xml:space="preserve"> </v>
      </c>
      <c r="I88" s="129" t="str">
        <f>IF(P_økokom!I95=0," ",P_økokom!I95)</f>
        <v xml:space="preserve"> </v>
      </c>
      <c r="J88" s="129" t="str">
        <f>IF(P_økokom!J95=0," ",P_økokom!J95)</f>
        <v xml:space="preserve"> </v>
      </c>
      <c r="K88" s="129" t="str">
        <f>IF(P_økokom!K95=0," ",P_økokom!K95)</f>
        <v xml:space="preserve"> </v>
      </c>
      <c r="L88" s="129" t="str">
        <f>IF(P_økokom!L95=0," ",P_økokom!L95)</f>
        <v xml:space="preserve"> </v>
      </c>
      <c r="M88" s="129" t="str">
        <f>IF(P_økokom!M95=0," ",P_økokom!M95)</f>
        <v xml:space="preserve"> </v>
      </c>
      <c r="N88" s="129" t="str">
        <f>IF(P_økokom!N95=0," ",P_økokom!N95)</f>
        <v xml:space="preserve"> </v>
      </c>
      <c r="O88" s="129" t="str">
        <f>IF(P_økokom!O95=0," ",P_økokom!O95)</f>
        <v xml:space="preserve"> </v>
      </c>
      <c r="P88" s="129" t="str">
        <f>IF(P_økokom!P95=0," ",P_økokom!P95)</f>
        <v xml:space="preserve"> </v>
      </c>
      <c r="Q88" s="129" t="str">
        <f>IF(P_økokom!Q95=0," ",P_økokom!Q95)</f>
        <v xml:space="preserve"> </v>
      </c>
      <c r="R88" s="129" t="str">
        <f>IF(P_økokom!R95=0," ",P_økokom!R95)</f>
        <v xml:space="preserve"> </v>
      </c>
      <c r="S88" s="129" t="str">
        <f>IF(P_økokom!S95=0," ",P_økokom!S95)</f>
        <v xml:space="preserve"> </v>
      </c>
      <c r="T88" s="129" t="str">
        <f>IF(P_økokom!T95=0," ",P_økokom!T95)</f>
        <v xml:space="preserve"> </v>
      </c>
      <c r="U88" s="129" t="str">
        <f>IF(P_økokom!U95=0," ",P_økokom!U95)</f>
        <v xml:space="preserve"> </v>
      </c>
      <c r="V88" s="129" t="str">
        <f>IF(P_økokom!V95=0," ",P_økokom!V95)</f>
        <v xml:space="preserve"> </v>
      </c>
    </row>
    <row r="89" spans="2:22" x14ac:dyDescent="0.2">
      <c r="B89" s="127" t="str">
        <f>IF(P_økokom!B96=0," ",P_økokom!B96)</f>
        <v xml:space="preserve"> </v>
      </c>
      <c r="C89" s="129" t="str">
        <f>IF(P_økokom!C96=0," ",P_økokom!C96)</f>
        <v xml:space="preserve"> </v>
      </c>
      <c r="D89" s="129" t="str">
        <f>IF(P_økokom!D96=0," ",P_økokom!D96)</f>
        <v xml:space="preserve"> </v>
      </c>
      <c r="E89" s="129" t="str">
        <f>IF(P_økokom!E96=0," ",P_økokom!E96)</f>
        <v xml:space="preserve"> </v>
      </c>
      <c r="F89" s="129" t="str">
        <f>IF(P_økokom!F96=0," ",P_økokom!F96)</f>
        <v xml:space="preserve"> </v>
      </c>
      <c r="G89" s="129" t="str">
        <f>IF(P_økokom!G96=0," ",P_økokom!G96)</f>
        <v xml:space="preserve"> </v>
      </c>
      <c r="H89" s="129" t="str">
        <f>IF(P_økokom!H96=0," ",P_økokom!H96)</f>
        <v xml:space="preserve"> </v>
      </c>
      <c r="I89" s="129" t="str">
        <f>IF(P_økokom!I96=0," ",P_økokom!I96)</f>
        <v xml:space="preserve"> </v>
      </c>
      <c r="J89" s="129" t="str">
        <f>IF(P_økokom!J96=0," ",P_økokom!J96)</f>
        <v xml:space="preserve"> </v>
      </c>
      <c r="K89" s="129" t="str">
        <f>IF(P_økokom!K96=0," ",P_økokom!K96)</f>
        <v xml:space="preserve"> </v>
      </c>
      <c r="L89" s="129" t="str">
        <f>IF(P_økokom!L96=0," ",P_økokom!L96)</f>
        <v xml:space="preserve"> </v>
      </c>
      <c r="M89" s="129" t="str">
        <f>IF(P_økokom!M96=0," ",P_økokom!M96)</f>
        <v xml:space="preserve"> </v>
      </c>
      <c r="N89" s="129" t="str">
        <f>IF(P_økokom!N96=0," ",P_økokom!N96)</f>
        <v xml:space="preserve"> </v>
      </c>
      <c r="O89" s="129" t="str">
        <f>IF(P_økokom!O96=0," ",P_økokom!O96)</f>
        <v xml:space="preserve"> </v>
      </c>
      <c r="P89" s="129" t="str">
        <f>IF(P_økokom!P96=0," ",P_økokom!P96)</f>
        <v xml:space="preserve"> </v>
      </c>
      <c r="Q89" s="129" t="str">
        <f>IF(P_økokom!Q96=0," ",P_økokom!Q96)</f>
        <v xml:space="preserve"> </v>
      </c>
      <c r="R89" s="129" t="str">
        <f>IF(P_økokom!R96=0," ",P_økokom!R96)</f>
        <v xml:space="preserve"> </v>
      </c>
      <c r="S89" s="129" t="str">
        <f>IF(P_økokom!S96=0," ",P_økokom!S96)</f>
        <v xml:space="preserve"> </v>
      </c>
      <c r="T89" s="129" t="str">
        <f>IF(P_økokom!T96=0," ",P_økokom!T96)</f>
        <v xml:space="preserve"> </v>
      </c>
      <c r="U89" s="129" t="str">
        <f>IF(P_økokom!U96=0," ",P_økokom!U96)</f>
        <v xml:space="preserve"> </v>
      </c>
      <c r="V89" s="129" t="str">
        <f>IF(P_økokom!V96=0," ",P_økokom!V96)</f>
        <v xml:space="preserve"> </v>
      </c>
    </row>
    <row r="90" spans="2:22" x14ac:dyDescent="0.2">
      <c r="B90" s="127" t="str">
        <f>IF(P_økokom!B97=0," ",P_økokom!B97)</f>
        <v xml:space="preserve"> </v>
      </c>
      <c r="C90" s="129" t="str">
        <f>IF(P_økokom!C97=0," ",P_økokom!C97)</f>
        <v xml:space="preserve"> </v>
      </c>
      <c r="D90" s="129" t="str">
        <f>IF(P_økokom!D97=0," ",P_økokom!D97)</f>
        <v xml:space="preserve"> </v>
      </c>
      <c r="E90" s="129" t="str">
        <f>IF(P_økokom!E97=0," ",P_økokom!E97)</f>
        <v xml:space="preserve"> </v>
      </c>
      <c r="F90" s="129" t="str">
        <f>IF(P_økokom!F97=0," ",P_økokom!F97)</f>
        <v xml:space="preserve"> </v>
      </c>
      <c r="G90" s="129" t="str">
        <f>IF(P_økokom!G97=0," ",P_økokom!G97)</f>
        <v xml:space="preserve"> </v>
      </c>
      <c r="H90" s="129" t="str">
        <f>IF(P_økokom!H97=0," ",P_økokom!H97)</f>
        <v xml:space="preserve"> </v>
      </c>
      <c r="I90" s="129" t="str">
        <f>IF(P_økokom!I97=0," ",P_økokom!I97)</f>
        <v xml:space="preserve"> </v>
      </c>
      <c r="J90" s="129" t="str">
        <f>IF(P_økokom!J97=0," ",P_økokom!J97)</f>
        <v xml:space="preserve"> </v>
      </c>
      <c r="K90" s="129" t="str">
        <f>IF(P_økokom!K97=0," ",P_økokom!K97)</f>
        <v xml:space="preserve"> </v>
      </c>
      <c r="L90" s="129" t="str">
        <f>IF(P_økokom!L97=0," ",P_økokom!L97)</f>
        <v xml:space="preserve"> </v>
      </c>
      <c r="M90" s="129" t="str">
        <f>IF(P_økokom!M97=0," ",P_økokom!M97)</f>
        <v xml:space="preserve"> </v>
      </c>
      <c r="N90" s="129" t="str">
        <f>IF(P_økokom!N97=0," ",P_økokom!N97)</f>
        <v xml:space="preserve"> </v>
      </c>
      <c r="O90" s="129" t="str">
        <f>IF(P_økokom!O97=0," ",P_økokom!O97)</f>
        <v xml:space="preserve"> </v>
      </c>
      <c r="P90" s="129" t="str">
        <f>IF(P_økokom!P97=0," ",P_økokom!P97)</f>
        <v xml:space="preserve"> </v>
      </c>
      <c r="Q90" s="129" t="str">
        <f>IF(P_økokom!Q97=0," ",P_økokom!Q97)</f>
        <v xml:space="preserve"> </v>
      </c>
      <c r="R90" s="129" t="str">
        <f>IF(P_økokom!R97=0," ",P_økokom!R97)</f>
        <v xml:space="preserve"> </v>
      </c>
      <c r="S90" s="129" t="str">
        <f>IF(P_økokom!S97=0," ",P_økokom!S97)</f>
        <v xml:space="preserve"> </v>
      </c>
      <c r="T90" s="129" t="str">
        <f>IF(P_økokom!T97=0," ",P_økokom!T97)</f>
        <v xml:space="preserve"> </v>
      </c>
      <c r="U90" s="129" t="str">
        <f>IF(P_økokom!U97=0," ",P_økokom!U97)</f>
        <v xml:space="preserve"> </v>
      </c>
      <c r="V90" s="129" t="str">
        <f>IF(P_økokom!V97=0," ",P_økokom!V97)</f>
        <v xml:space="preserve"> </v>
      </c>
    </row>
    <row r="91" spans="2:22" x14ac:dyDescent="0.2">
      <c r="B91" s="127" t="str">
        <f>IF(P_økokom!B98=0," ",P_økokom!B98)</f>
        <v xml:space="preserve"> </v>
      </c>
      <c r="C91" s="129" t="str">
        <f>IF(P_økokom!C98=0," ",P_økokom!C98)</f>
        <v xml:space="preserve"> </v>
      </c>
      <c r="D91" s="129" t="str">
        <f>IF(P_økokom!D98=0," ",P_økokom!D98)</f>
        <v xml:space="preserve"> </v>
      </c>
      <c r="E91" s="129" t="str">
        <f>IF(P_økokom!E98=0," ",P_økokom!E98)</f>
        <v xml:space="preserve"> </v>
      </c>
      <c r="F91" s="129" t="str">
        <f>IF(P_økokom!F98=0," ",P_økokom!F98)</f>
        <v xml:space="preserve"> </v>
      </c>
      <c r="G91" s="129" t="str">
        <f>IF(P_økokom!G98=0," ",P_økokom!G98)</f>
        <v xml:space="preserve"> </v>
      </c>
      <c r="H91" s="129" t="str">
        <f>IF(P_økokom!H98=0," ",P_økokom!H98)</f>
        <v xml:space="preserve"> </v>
      </c>
      <c r="I91" s="129" t="str">
        <f>IF(P_økokom!I98=0," ",P_økokom!I98)</f>
        <v xml:space="preserve"> </v>
      </c>
      <c r="J91" s="129" t="str">
        <f>IF(P_økokom!J98=0," ",P_økokom!J98)</f>
        <v xml:space="preserve"> </v>
      </c>
      <c r="K91" s="129" t="str">
        <f>IF(P_økokom!K98=0," ",P_økokom!K98)</f>
        <v xml:space="preserve"> </v>
      </c>
      <c r="L91" s="129" t="str">
        <f>IF(P_økokom!L98=0," ",P_økokom!L98)</f>
        <v xml:space="preserve"> </v>
      </c>
      <c r="M91" s="129" t="str">
        <f>IF(P_økokom!M98=0," ",P_økokom!M98)</f>
        <v xml:space="preserve"> </v>
      </c>
      <c r="N91" s="129" t="str">
        <f>IF(P_økokom!N98=0," ",P_økokom!N98)</f>
        <v xml:space="preserve"> </v>
      </c>
      <c r="O91" s="129" t="str">
        <f>IF(P_økokom!O98=0," ",P_økokom!O98)</f>
        <v xml:space="preserve"> </v>
      </c>
      <c r="P91" s="129" t="str">
        <f>IF(P_økokom!P98=0," ",P_økokom!P98)</f>
        <v xml:space="preserve"> </v>
      </c>
      <c r="Q91" s="129" t="str">
        <f>IF(P_økokom!Q98=0," ",P_økokom!Q98)</f>
        <v xml:space="preserve"> </v>
      </c>
      <c r="R91" s="129" t="str">
        <f>IF(P_økokom!R98=0," ",P_økokom!R98)</f>
        <v xml:space="preserve"> </v>
      </c>
      <c r="S91" s="129" t="str">
        <f>IF(P_økokom!S98=0," ",P_økokom!S98)</f>
        <v xml:space="preserve"> </v>
      </c>
      <c r="T91" s="129" t="str">
        <f>IF(P_økokom!T98=0," ",P_økokom!T98)</f>
        <v xml:space="preserve"> </v>
      </c>
      <c r="U91" s="129" t="str">
        <f>IF(P_økokom!U98=0," ",P_økokom!U98)</f>
        <v xml:space="preserve"> </v>
      </c>
      <c r="V91" s="129" t="str">
        <f>IF(P_økokom!V98=0," ",P_økokom!V98)</f>
        <v xml:space="preserve"> </v>
      </c>
    </row>
    <row r="92" spans="2:22" x14ac:dyDescent="0.2">
      <c r="B92" s="127" t="str">
        <f>IF(P_økokom!B99=0," ",P_økokom!B99)</f>
        <v xml:space="preserve"> </v>
      </c>
      <c r="C92" s="129" t="str">
        <f>IF(P_økokom!C99=0," ",P_økokom!C99)</f>
        <v xml:space="preserve"> </v>
      </c>
      <c r="D92" s="129" t="str">
        <f>IF(P_økokom!D99=0," ",P_økokom!D99)</f>
        <v xml:space="preserve"> </v>
      </c>
      <c r="E92" s="129" t="str">
        <f>IF(P_økokom!E99=0," ",P_økokom!E99)</f>
        <v xml:space="preserve"> </v>
      </c>
      <c r="F92" s="129" t="str">
        <f>IF(P_økokom!F99=0," ",P_økokom!F99)</f>
        <v xml:space="preserve"> </v>
      </c>
      <c r="G92" s="129" t="str">
        <f>IF(P_økokom!G99=0," ",P_økokom!G99)</f>
        <v xml:space="preserve"> </v>
      </c>
      <c r="H92" s="129" t="str">
        <f>IF(P_økokom!H99=0," ",P_økokom!H99)</f>
        <v xml:space="preserve"> </v>
      </c>
      <c r="I92" s="129" t="str">
        <f>IF(P_økokom!I99=0," ",P_økokom!I99)</f>
        <v xml:space="preserve"> </v>
      </c>
      <c r="J92" s="129" t="str">
        <f>IF(P_økokom!J99=0," ",P_økokom!J99)</f>
        <v xml:space="preserve"> </v>
      </c>
      <c r="K92" s="129" t="str">
        <f>IF(P_økokom!K99=0," ",P_økokom!K99)</f>
        <v xml:space="preserve"> </v>
      </c>
      <c r="L92" s="129" t="str">
        <f>IF(P_økokom!L99=0," ",P_økokom!L99)</f>
        <v xml:space="preserve"> </v>
      </c>
      <c r="M92" s="129" t="str">
        <f>IF(P_økokom!M99=0," ",P_økokom!M99)</f>
        <v xml:space="preserve"> </v>
      </c>
      <c r="N92" s="129" t="str">
        <f>IF(P_økokom!N99=0," ",P_økokom!N99)</f>
        <v xml:space="preserve"> </v>
      </c>
      <c r="O92" s="129" t="str">
        <f>IF(P_økokom!O99=0," ",P_økokom!O99)</f>
        <v xml:space="preserve"> </v>
      </c>
      <c r="P92" s="129" t="str">
        <f>IF(P_økokom!P99=0," ",P_økokom!P99)</f>
        <v xml:space="preserve"> </v>
      </c>
      <c r="Q92" s="129" t="str">
        <f>IF(P_økokom!Q99=0," ",P_økokom!Q99)</f>
        <v xml:space="preserve"> </v>
      </c>
      <c r="R92" s="129" t="str">
        <f>IF(P_økokom!R99=0," ",P_økokom!R99)</f>
        <v xml:space="preserve"> </v>
      </c>
      <c r="S92" s="129" t="str">
        <f>IF(P_økokom!S99=0," ",P_økokom!S99)</f>
        <v xml:space="preserve"> </v>
      </c>
      <c r="T92" s="129" t="str">
        <f>IF(P_økokom!T99=0," ",P_økokom!T99)</f>
        <v xml:space="preserve"> </v>
      </c>
      <c r="U92" s="129" t="str">
        <f>IF(P_økokom!U99=0," ",P_økokom!U99)</f>
        <v xml:space="preserve"> </v>
      </c>
      <c r="V92" s="129" t="str">
        <f>IF(P_økokom!V99=0," ",P_økokom!V99)</f>
        <v xml:space="preserve"> </v>
      </c>
    </row>
    <row r="93" spans="2:22" x14ac:dyDescent="0.2">
      <c r="B93" s="127" t="str">
        <f>IF(P_økokom!B100=0," ",P_økokom!B100)</f>
        <v xml:space="preserve"> </v>
      </c>
      <c r="C93" s="129" t="str">
        <f>IF(P_økokom!C100=0," ",P_økokom!C100)</f>
        <v xml:space="preserve"> </v>
      </c>
      <c r="D93" s="129" t="str">
        <f>IF(P_økokom!D100=0," ",P_økokom!D100)</f>
        <v xml:space="preserve"> </v>
      </c>
      <c r="E93" s="129" t="str">
        <f>IF(P_økokom!E100=0," ",P_økokom!E100)</f>
        <v xml:space="preserve"> </v>
      </c>
      <c r="F93" s="129" t="str">
        <f>IF(P_økokom!F100=0," ",P_økokom!F100)</f>
        <v xml:space="preserve"> </v>
      </c>
      <c r="G93" s="129" t="str">
        <f>IF(P_økokom!G100=0," ",P_økokom!G100)</f>
        <v xml:space="preserve"> </v>
      </c>
      <c r="H93" s="129" t="str">
        <f>IF(P_økokom!H100=0," ",P_økokom!H100)</f>
        <v xml:space="preserve"> </v>
      </c>
      <c r="I93" s="129" t="str">
        <f>IF(P_økokom!I100=0," ",P_økokom!I100)</f>
        <v xml:space="preserve"> </v>
      </c>
      <c r="J93" s="129" t="str">
        <f>IF(P_økokom!J100=0," ",P_økokom!J100)</f>
        <v xml:space="preserve"> </v>
      </c>
      <c r="K93" s="129" t="str">
        <f>IF(P_økokom!K100=0," ",P_økokom!K100)</f>
        <v xml:space="preserve"> </v>
      </c>
      <c r="L93" s="129" t="str">
        <f>IF(P_økokom!L100=0," ",P_økokom!L100)</f>
        <v xml:space="preserve"> </v>
      </c>
      <c r="M93" s="129" t="str">
        <f>IF(P_økokom!M100=0," ",P_økokom!M100)</f>
        <v xml:space="preserve"> </v>
      </c>
      <c r="N93" s="129" t="str">
        <f>IF(P_økokom!N100=0," ",P_økokom!N100)</f>
        <v xml:space="preserve"> </v>
      </c>
      <c r="O93" s="129" t="str">
        <f>IF(P_økokom!O100=0," ",P_økokom!O100)</f>
        <v xml:space="preserve"> </v>
      </c>
      <c r="P93" s="129" t="str">
        <f>IF(P_økokom!P100=0," ",P_økokom!P100)</f>
        <v xml:space="preserve"> </v>
      </c>
      <c r="Q93" s="129" t="str">
        <f>IF(P_økokom!Q100=0," ",P_økokom!Q100)</f>
        <v xml:space="preserve"> </v>
      </c>
      <c r="R93" s="129" t="str">
        <f>IF(P_økokom!R100=0," ",P_økokom!R100)</f>
        <v xml:space="preserve"> </v>
      </c>
      <c r="S93" s="129" t="str">
        <f>IF(P_økokom!S100=0," ",P_økokom!S100)</f>
        <v xml:space="preserve"> </v>
      </c>
      <c r="T93" s="129" t="str">
        <f>IF(P_økokom!T100=0," ",P_økokom!T100)</f>
        <v xml:space="preserve"> </v>
      </c>
      <c r="U93" s="129" t="str">
        <f>IF(P_økokom!U100=0," ",P_økokom!U100)</f>
        <v xml:space="preserve"> </v>
      </c>
      <c r="V93" s="129" t="str">
        <f>IF(P_økokom!V100=0," ",P_økokom!V100)</f>
        <v xml:space="preserve"> </v>
      </c>
    </row>
    <row r="94" spans="2:22" x14ac:dyDescent="0.2">
      <c r="B94" s="127" t="str">
        <f>IF(P_økokom!B101=0," ",P_økokom!B101)</f>
        <v xml:space="preserve"> </v>
      </c>
      <c r="C94" s="129" t="str">
        <f>IF(P_økokom!C101=0," ",P_økokom!C101)</f>
        <v xml:space="preserve"> </v>
      </c>
      <c r="D94" s="129" t="str">
        <f>IF(P_økokom!D101=0," ",P_økokom!D101)</f>
        <v xml:space="preserve"> </v>
      </c>
      <c r="E94" s="129" t="str">
        <f>IF(P_økokom!E101=0," ",P_økokom!E101)</f>
        <v xml:space="preserve"> </v>
      </c>
      <c r="F94" s="129" t="str">
        <f>IF(P_økokom!F101=0," ",P_økokom!F101)</f>
        <v xml:space="preserve"> </v>
      </c>
      <c r="G94" s="129" t="str">
        <f>IF(P_økokom!G101=0," ",P_økokom!G101)</f>
        <v xml:space="preserve"> </v>
      </c>
      <c r="H94" s="129" t="str">
        <f>IF(P_økokom!H101=0," ",P_økokom!H101)</f>
        <v xml:space="preserve"> </v>
      </c>
      <c r="I94" s="129" t="str">
        <f>IF(P_økokom!I101=0," ",P_økokom!I101)</f>
        <v xml:space="preserve"> </v>
      </c>
      <c r="J94" s="129" t="str">
        <f>IF(P_økokom!J101=0," ",P_økokom!J101)</f>
        <v xml:space="preserve"> </v>
      </c>
      <c r="K94" s="129" t="str">
        <f>IF(P_økokom!K101=0," ",P_økokom!K101)</f>
        <v xml:space="preserve"> </v>
      </c>
      <c r="L94" s="129" t="str">
        <f>IF(P_økokom!L101=0," ",P_økokom!L101)</f>
        <v xml:space="preserve"> </v>
      </c>
      <c r="M94" s="129" t="str">
        <f>IF(P_økokom!M101=0," ",P_økokom!M101)</f>
        <v xml:space="preserve"> </v>
      </c>
      <c r="N94" s="129" t="str">
        <f>IF(P_økokom!N101=0," ",P_økokom!N101)</f>
        <v xml:space="preserve"> </v>
      </c>
      <c r="O94" s="129" t="str">
        <f>IF(P_økokom!O101=0," ",P_økokom!O101)</f>
        <v xml:space="preserve"> </v>
      </c>
      <c r="P94" s="129" t="str">
        <f>IF(P_økokom!P101=0," ",P_økokom!P101)</f>
        <v xml:space="preserve"> </v>
      </c>
      <c r="Q94" s="129" t="str">
        <f>IF(P_økokom!Q101=0," ",P_økokom!Q101)</f>
        <v xml:space="preserve"> </v>
      </c>
      <c r="R94" s="129" t="str">
        <f>IF(P_økokom!R101=0," ",P_økokom!R101)</f>
        <v xml:space="preserve"> </v>
      </c>
      <c r="S94" s="129" t="str">
        <f>IF(P_økokom!S101=0," ",P_økokom!S101)</f>
        <v xml:space="preserve"> </v>
      </c>
      <c r="T94" s="129" t="str">
        <f>IF(P_økokom!T101=0," ",P_økokom!T101)</f>
        <v xml:space="preserve"> </v>
      </c>
      <c r="U94" s="129" t="str">
        <f>IF(P_økokom!U101=0," ",P_økokom!U101)</f>
        <v xml:space="preserve"> </v>
      </c>
      <c r="V94" s="129" t="str">
        <f>IF(P_økokom!V101=0," ",P_økokom!V101)</f>
        <v xml:space="preserve"> </v>
      </c>
    </row>
    <row r="95" spans="2:22" x14ac:dyDescent="0.2">
      <c r="B95" s="127" t="str">
        <f>IF(P_økokom!B102=0," ",P_økokom!B102)</f>
        <v xml:space="preserve"> </v>
      </c>
      <c r="C95" s="129" t="str">
        <f>IF(P_økokom!C102=0," ",P_økokom!C102)</f>
        <v xml:space="preserve"> </v>
      </c>
      <c r="D95" s="129" t="str">
        <f>IF(P_økokom!D102=0," ",P_økokom!D102)</f>
        <v xml:space="preserve"> </v>
      </c>
      <c r="E95" s="129" t="str">
        <f>IF(P_økokom!E102=0," ",P_økokom!E102)</f>
        <v xml:space="preserve"> </v>
      </c>
      <c r="F95" s="129" t="str">
        <f>IF(P_økokom!F102=0," ",P_økokom!F102)</f>
        <v xml:space="preserve"> </v>
      </c>
      <c r="G95" s="129" t="str">
        <f>IF(P_økokom!G102=0," ",P_økokom!G102)</f>
        <v xml:space="preserve"> </v>
      </c>
      <c r="H95" s="129" t="str">
        <f>IF(P_økokom!H102=0," ",P_økokom!H102)</f>
        <v xml:space="preserve"> </v>
      </c>
      <c r="I95" s="129" t="str">
        <f>IF(P_økokom!I102=0," ",P_økokom!I102)</f>
        <v xml:space="preserve"> </v>
      </c>
      <c r="J95" s="129" t="str">
        <f>IF(P_økokom!J102=0," ",P_økokom!J102)</f>
        <v xml:space="preserve"> </v>
      </c>
      <c r="K95" s="129" t="str">
        <f>IF(P_økokom!K102=0," ",P_økokom!K102)</f>
        <v xml:space="preserve"> </v>
      </c>
      <c r="L95" s="129" t="str">
        <f>IF(P_økokom!L102=0," ",P_økokom!L102)</f>
        <v xml:space="preserve"> </v>
      </c>
      <c r="M95" s="129" t="str">
        <f>IF(P_økokom!M102=0," ",P_økokom!M102)</f>
        <v xml:space="preserve"> </v>
      </c>
      <c r="N95" s="129" t="str">
        <f>IF(P_økokom!N102=0," ",P_økokom!N102)</f>
        <v xml:space="preserve"> </v>
      </c>
      <c r="O95" s="129" t="str">
        <f>IF(P_økokom!O102=0," ",P_økokom!O102)</f>
        <v xml:space="preserve"> </v>
      </c>
      <c r="P95" s="129" t="str">
        <f>IF(P_økokom!P102=0," ",P_økokom!P102)</f>
        <v xml:space="preserve"> </v>
      </c>
      <c r="Q95" s="129" t="str">
        <f>IF(P_økokom!Q102=0," ",P_økokom!Q102)</f>
        <v xml:space="preserve"> </v>
      </c>
      <c r="R95" s="129" t="str">
        <f>IF(P_økokom!R102=0," ",P_økokom!R102)</f>
        <v xml:space="preserve"> </v>
      </c>
      <c r="S95" s="129" t="str">
        <f>IF(P_økokom!S102=0," ",P_økokom!S102)</f>
        <v xml:space="preserve"> </v>
      </c>
      <c r="T95" s="129" t="str">
        <f>IF(P_økokom!T102=0," ",P_økokom!T102)</f>
        <v xml:space="preserve"> </v>
      </c>
      <c r="U95" s="129" t="str">
        <f>IF(P_økokom!U102=0," ",P_økokom!U102)</f>
        <v xml:space="preserve"> </v>
      </c>
      <c r="V95" s="129" t="str">
        <f>IF(P_økokom!V102=0," ",P_økokom!V102)</f>
        <v xml:space="preserve"> </v>
      </c>
    </row>
    <row r="96" spans="2:22" x14ac:dyDescent="0.2">
      <c r="B96" s="127" t="str">
        <f>IF(P_økokom!B103=0," ",P_økokom!B103)</f>
        <v xml:space="preserve"> </v>
      </c>
      <c r="C96" s="129" t="str">
        <f>IF(P_økokom!C103=0," ",P_økokom!C103)</f>
        <v xml:space="preserve"> </v>
      </c>
      <c r="D96" s="129" t="str">
        <f>IF(P_økokom!D103=0," ",P_økokom!D103)</f>
        <v xml:space="preserve"> </v>
      </c>
      <c r="E96" s="129" t="str">
        <f>IF(P_økokom!E103=0," ",P_økokom!E103)</f>
        <v xml:space="preserve"> </v>
      </c>
      <c r="F96" s="129" t="str">
        <f>IF(P_økokom!F103=0," ",P_økokom!F103)</f>
        <v xml:space="preserve"> </v>
      </c>
      <c r="G96" s="129" t="str">
        <f>IF(P_økokom!G103=0," ",P_økokom!G103)</f>
        <v xml:space="preserve"> </v>
      </c>
      <c r="H96" s="129" t="str">
        <f>IF(P_økokom!H103=0," ",P_økokom!H103)</f>
        <v xml:space="preserve"> </v>
      </c>
      <c r="I96" s="129" t="str">
        <f>IF(P_økokom!I103=0," ",P_økokom!I103)</f>
        <v xml:space="preserve"> </v>
      </c>
      <c r="J96" s="129" t="str">
        <f>IF(P_økokom!J103=0," ",P_økokom!J103)</f>
        <v xml:space="preserve"> </v>
      </c>
      <c r="K96" s="129" t="str">
        <f>IF(P_økokom!K103=0," ",P_økokom!K103)</f>
        <v xml:space="preserve"> </v>
      </c>
      <c r="L96" s="129" t="str">
        <f>IF(P_økokom!L103=0," ",P_økokom!L103)</f>
        <v xml:space="preserve"> </v>
      </c>
      <c r="M96" s="129" t="str">
        <f>IF(P_økokom!M103=0," ",P_økokom!M103)</f>
        <v xml:space="preserve"> </v>
      </c>
      <c r="N96" s="129" t="str">
        <f>IF(P_økokom!N103=0," ",P_økokom!N103)</f>
        <v xml:space="preserve"> </v>
      </c>
      <c r="O96" s="129" t="str">
        <f>IF(P_økokom!O103=0," ",P_økokom!O103)</f>
        <v xml:space="preserve"> </v>
      </c>
      <c r="P96" s="129" t="str">
        <f>IF(P_økokom!P103=0," ",P_økokom!P103)</f>
        <v xml:space="preserve"> </v>
      </c>
      <c r="Q96" s="129" t="str">
        <f>IF(P_økokom!Q103=0," ",P_økokom!Q103)</f>
        <v xml:space="preserve"> </v>
      </c>
      <c r="R96" s="129" t="str">
        <f>IF(P_økokom!R103=0," ",P_økokom!R103)</f>
        <v xml:space="preserve"> </v>
      </c>
      <c r="S96" s="129" t="str">
        <f>IF(P_økokom!S103=0," ",P_økokom!S103)</f>
        <v xml:space="preserve"> </v>
      </c>
      <c r="T96" s="129" t="str">
        <f>IF(P_økokom!T103=0," ",P_økokom!T103)</f>
        <v xml:space="preserve"> </v>
      </c>
      <c r="U96" s="129" t="str">
        <f>IF(P_økokom!U103=0," ",P_økokom!U103)</f>
        <v xml:space="preserve"> </v>
      </c>
      <c r="V96" s="129" t="str">
        <f>IF(P_økokom!V103=0," ",P_økokom!V103)</f>
        <v xml:space="preserve"> </v>
      </c>
    </row>
    <row r="97" spans="1:88" x14ac:dyDescent="0.2">
      <c r="B97" s="127" t="str">
        <f>IF(P_økokom!B104=0," ",P_økokom!B104)</f>
        <v xml:space="preserve"> </v>
      </c>
      <c r="C97" s="129" t="str">
        <f>IF(P_økokom!C104=0," ",P_økokom!C104)</f>
        <v xml:space="preserve"> </v>
      </c>
      <c r="D97" s="129" t="str">
        <f>IF(P_økokom!D104=0," ",P_økokom!D104)</f>
        <v xml:space="preserve"> </v>
      </c>
      <c r="E97" s="129" t="str">
        <f>IF(P_økokom!E104=0," ",P_økokom!E104)</f>
        <v xml:space="preserve"> </v>
      </c>
      <c r="F97" s="129" t="str">
        <f>IF(P_økokom!F104=0," ",P_økokom!F104)</f>
        <v xml:space="preserve"> </v>
      </c>
      <c r="G97" s="129" t="str">
        <f>IF(P_økokom!G104=0," ",P_økokom!G104)</f>
        <v xml:space="preserve"> </v>
      </c>
      <c r="H97" s="129" t="str">
        <f>IF(P_økokom!H104=0," ",P_økokom!H104)</f>
        <v xml:space="preserve"> </v>
      </c>
      <c r="I97" s="129" t="str">
        <f>IF(P_økokom!I104=0," ",P_økokom!I104)</f>
        <v xml:space="preserve"> </v>
      </c>
      <c r="J97" s="129" t="str">
        <f>IF(P_økokom!J104=0," ",P_økokom!J104)</f>
        <v xml:space="preserve"> </v>
      </c>
      <c r="K97" s="129" t="str">
        <f>IF(P_økokom!K104=0," ",P_økokom!K104)</f>
        <v xml:space="preserve"> </v>
      </c>
      <c r="L97" s="129" t="str">
        <f>IF(P_økokom!L104=0," ",P_økokom!L104)</f>
        <v xml:space="preserve"> </v>
      </c>
      <c r="M97" s="129" t="str">
        <f>IF(P_økokom!M104=0," ",P_økokom!M104)</f>
        <v xml:space="preserve"> </v>
      </c>
      <c r="N97" s="129" t="str">
        <f>IF(P_økokom!N104=0," ",P_økokom!N104)</f>
        <v xml:space="preserve"> </v>
      </c>
      <c r="O97" s="129" t="str">
        <f>IF(P_økokom!O104=0," ",P_økokom!O104)</f>
        <v xml:space="preserve"> </v>
      </c>
      <c r="P97" s="129" t="str">
        <f>IF(P_økokom!P104=0," ",P_økokom!P104)</f>
        <v xml:space="preserve"> </v>
      </c>
      <c r="Q97" s="129" t="str">
        <f>IF(P_økokom!Q104=0," ",P_økokom!Q104)</f>
        <v xml:space="preserve"> </v>
      </c>
      <c r="R97" s="129" t="str">
        <f>IF(P_økokom!R104=0," ",P_økokom!R104)</f>
        <v xml:space="preserve"> </v>
      </c>
      <c r="S97" s="129" t="str">
        <f>IF(P_økokom!S104=0," ",P_økokom!S104)</f>
        <v xml:space="preserve"> </v>
      </c>
      <c r="T97" s="129" t="str">
        <f>IF(P_økokom!T104=0," ",P_økokom!T104)</f>
        <v xml:space="preserve"> </v>
      </c>
      <c r="U97" s="129" t="str">
        <f>IF(P_økokom!U104=0," ",P_økokom!U104)</f>
        <v xml:space="preserve"> </v>
      </c>
      <c r="V97" s="129" t="str">
        <f>IF(P_økokom!V104=0," ",P_økokom!V104)</f>
        <v xml:space="preserve"> </v>
      </c>
    </row>
    <row r="98" spans="1:88" x14ac:dyDescent="0.2">
      <c r="B98" s="127" t="str">
        <f>IF(P_økokom!B105=0," ",P_økokom!B105)</f>
        <v xml:space="preserve"> </v>
      </c>
      <c r="C98" s="129" t="str">
        <f>IF(P_økokom!C105=0," ",P_økokom!C105)</f>
        <v xml:space="preserve"> </v>
      </c>
      <c r="D98" s="129" t="str">
        <f>IF(P_økokom!D105=0," ",P_økokom!D105)</f>
        <v xml:space="preserve"> </v>
      </c>
      <c r="E98" s="129" t="str">
        <f>IF(P_økokom!E105=0," ",P_økokom!E105)</f>
        <v xml:space="preserve"> </v>
      </c>
      <c r="F98" s="129" t="str">
        <f>IF(P_økokom!F105=0," ",P_økokom!F105)</f>
        <v xml:space="preserve"> </v>
      </c>
      <c r="G98" s="129" t="str">
        <f>IF(P_økokom!G105=0," ",P_økokom!G105)</f>
        <v xml:space="preserve"> </v>
      </c>
      <c r="H98" s="129" t="str">
        <f>IF(P_økokom!H105=0," ",P_økokom!H105)</f>
        <v xml:space="preserve"> </v>
      </c>
      <c r="I98" s="129" t="str">
        <f>IF(P_økokom!I105=0," ",P_økokom!I105)</f>
        <v xml:space="preserve"> </v>
      </c>
      <c r="J98" s="129" t="str">
        <f>IF(P_økokom!J105=0," ",P_økokom!J105)</f>
        <v xml:space="preserve"> </v>
      </c>
      <c r="K98" s="129" t="str">
        <f>IF(P_økokom!K105=0," ",P_økokom!K105)</f>
        <v xml:space="preserve"> </v>
      </c>
      <c r="L98" s="129" t="str">
        <f>IF(P_økokom!L105=0," ",P_økokom!L105)</f>
        <v xml:space="preserve"> </v>
      </c>
      <c r="M98" s="129" t="str">
        <f>IF(P_økokom!M105=0," ",P_økokom!M105)</f>
        <v xml:space="preserve"> </v>
      </c>
      <c r="N98" s="129" t="str">
        <f>IF(P_økokom!N105=0," ",P_økokom!N105)</f>
        <v xml:space="preserve"> </v>
      </c>
      <c r="O98" s="129" t="str">
        <f>IF(P_økokom!O105=0," ",P_økokom!O105)</f>
        <v xml:space="preserve"> </v>
      </c>
      <c r="P98" s="129" t="str">
        <f>IF(P_økokom!P105=0," ",P_økokom!P105)</f>
        <v xml:space="preserve"> </v>
      </c>
      <c r="Q98" s="129" t="str">
        <f>IF(P_økokom!Q105=0," ",P_økokom!Q105)</f>
        <v xml:space="preserve"> </v>
      </c>
      <c r="R98" s="129" t="str">
        <f>IF(P_økokom!R105=0," ",P_økokom!R105)</f>
        <v xml:space="preserve"> </v>
      </c>
      <c r="S98" s="129" t="str">
        <f>IF(P_økokom!S105=0," ",P_økokom!S105)</f>
        <v xml:space="preserve"> </v>
      </c>
      <c r="T98" s="129" t="str">
        <f>IF(P_økokom!T105=0," ",P_økokom!T105)</f>
        <v xml:space="preserve"> </v>
      </c>
      <c r="U98" s="129" t="str">
        <f>IF(P_økokom!U105=0," ",P_økokom!U105)</f>
        <v xml:space="preserve"> </v>
      </c>
      <c r="V98" s="129" t="str">
        <f>IF(P_økokom!V105=0," ",P_økokom!V105)</f>
        <v xml:space="preserve"> </v>
      </c>
    </row>
    <row r="99" spans="1:88" x14ac:dyDescent="0.2">
      <c r="B99" s="127" t="str">
        <f>IF(P_økokom!B106=0," ",P_økokom!B106)</f>
        <v xml:space="preserve"> </v>
      </c>
      <c r="C99" s="129" t="str">
        <f>IF(P_økokom!C106=0," ",P_økokom!C106)</f>
        <v xml:space="preserve"> </v>
      </c>
      <c r="D99" s="129" t="str">
        <f>IF(P_økokom!D106=0," ",P_økokom!D106)</f>
        <v xml:space="preserve"> </v>
      </c>
      <c r="E99" s="129" t="str">
        <f>IF(P_økokom!E106=0," ",P_økokom!E106)</f>
        <v xml:space="preserve"> </v>
      </c>
      <c r="F99" s="129" t="str">
        <f>IF(P_økokom!F106=0," ",P_økokom!F106)</f>
        <v xml:space="preserve"> </v>
      </c>
      <c r="G99" s="129" t="str">
        <f>IF(P_økokom!G106=0," ",P_økokom!G106)</f>
        <v xml:space="preserve"> </v>
      </c>
      <c r="H99" s="129" t="str">
        <f>IF(P_økokom!H106=0," ",P_økokom!H106)</f>
        <v xml:space="preserve"> </v>
      </c>
      <c r="I99" s="129" t="str">
        <f>IF(P_økokom!I106=0," ",P_økokom!I106)</f>
        <v xml:space="preserve"> </v>
      </c>
      <c r="J99" s="129" t="str">
        <f>IF(P_økokom!J106=0," ",P_økokom!J106)</f>
        <v xml:space="preserve"> </v>
      </c>
      <c r="K99" s="129" t="str">
        <f>IF(P_økokom!K106=0," ",P_økokom!K106)</f>
        <v xml:space="preserve"> </v>
      </c>
      <c r="L99" s="129" t="str">
        <f>IF(P_økokom!L106=0," ",P_økokom!L106)</f>
        <v xml:space="preserve"> </v>
      </c>
      <c r="M99" s="129" t="str">
        <f>IF(P_økokom!M106=0," ",P_økokom!M106)</f>
        <v xml:space="preserve"> </v>
      </c>
      <c r="N99" s="129" t="str">
        <f>IF(P_økokom!N106=0," ",P_økokom!N106)</f>
        <v xml:space="preserve"> </v>
      </c>
      <c r="O99" s="129" t="str">
        <f>IF(P_økokom!O106=0," ",P_økokom!O106)</f>
        <v xml:space="preserve"> </v>
      </c>
      <c r="P99" s="129" t="str">
        <f>IF(P_økokom!P106=0," ",P_økokom!P106)</f>
        <v xml:space="preserve"> </v>
      </c>
      <c r="Q99" s="129" t="str">
        <f>IF(P_økokom!Q106=0," ",P_økokom!Q106)</f>
        <v xml:space="preserve"> </v>
      </c>
      <c r="R99" s="129" t="str">
        <f>IF(P_økokom!R106=0," ",P_økokom!R106)</f>
        <v xml:space="preserve"> </v>
      </c>
      <c r="S99" s="129" t="str">
        <f>IF(P_økokom!S106=0," ",P_økokom!S106)</f>
        <v xml:space="preserve"> </v>
      </c>
      <c r="T99" s="129" t="str">
        <f>IF(P_økokom!T106=0," ",P_økokom!T106)</f>
        <v xml:space="preserve"> </v>
      </c>
      <c r="U99" s="129" t="str">
        <f>IF(P_økokom!U106=0," ",P_økokom!U106)</f>
        <v xml:space="preserve"> </v>
      </c>
      <c r="V99" s="129" t="str">
        <f>IF(P_økokom!V106=0," ",P_økokom!V106)</f>
        <v xml:space="preserve"> </v>
      </c>
    </row>
    <row r="100" spans="1:88" x14ac:dyDescent="0.2">
      <c r="B100" s="127" t="str">
        <f>IF(P_økokom!B107=0," ",P_økokom!B107)</f>
        <v xml:space="preserve"> </v>
      </c>
      <c r="C100" s="129" t="str">
        <f>IF(P_økokom!C107=0," ",P_økokom!C107)</f>
        <v xml:space="preserve"> </v>
      </c>
      <c r="D100" s="129" t="str">
        <f>IF(P_økokom!D107=0," ",P_økokom!D107)</f>
        <v xml:space="preserve"> </v>
      </c>
      <c r="E100" s="129" t="str">
        <f>IF(P_økokom!E107=0," ",P_økokom!E107)</f>
        <v xml:space="preserve"> </v>
      </c>
      <c r="F100" s="129" t="str">
        <f>IF(P_økokom!F107=0," ",P_økokom!F107)</f>
        <v xml:space="preserve"> </v>
      </c>
      <c r="G100" s="129" t="str">
        <f>IF(P_økokom!G107=0," ",P_økokom!G107)</f>
        <v xml:space="preserve"> </v>
      </c>
      <c r="H100" s="129" t="str">
        <f>IF(P_økokom!H107=0," ",P_økokom!H107)</f>
        <v xml:space="preserve"> </v>
      </c>
      <c r="I100" s="129" t="str">
        <f>IF(P_økokom!I107=0," ",P_økokom!I107)</f>
        <v xml:space="preserve"> </v>
      </c>
      <c r="J100" s="129" t="str">
        <f>IF(P_økokom!J107=0," ",P_økokom!J107)</f>
        <v xml:space="preserve"> </v>
      </c>
      <c r="K100" s="129" t="str">
        <f>IF(P_økokom!K107=0," ",P_økokom!K107)</f>
        <v xml:space="preserve"> </v>
      </c>
      <c r="L100" s="129" t="str">
        <f>IF(P_økokom!L107=0," ",P_økokom!L107)</f>
        <v xml:space="preserve"> </v>
      </c>
      <c r="M100" s="129" t="str">
        <f>IF(P_økokom!M107=0," ",P_økokom!M107)</f>
        <v xml:space="preserve"> </v>
      </c>
      <c r="N100" s="129" t="str">
        <f>IF(P_økokom!N107=0," ",P_økokom!N107)</f>
        <v xml:space="preserve"> </v>
      </c>
      <c r="O100" s="129" t="str">
        <f>IF(P_økokom!O107=0," ",P_økokom!O107)</f>
        <v xml:space="preserve"> </v>
      </c>
      <c r="P100" s="129" t="str">
        <f>IF(P_økokom!P107=0," ",P_økokom!P107)</f>
        <v xml:space="preserve"> </v>
      </c>
      <c r="Q100" s="129" t="str">
        <f>IF(P_økokom!Q107=0," ",P_økokom!Q107)</f>
        <v xml:space="preserve"> </v>
      </c>
      <c r="R100" s="129" t="str">
        <f>IF(P_økokom!R107=0," ",P_økokom!R107)</f>
        <v xml:space="preserve"> </v>
      </c>
      <c r="S100" s="129" t="str">
        <f>IF(P_økokom!S107=0," ",P_økokom!S107)</f>
        <v xml:space="preserve"> </v>
      </c>
      <c r="T100" s="129" t="str">
        <f>IF(P_økokom!T107=0," ",P_økokom!T107)</f>
        <v xml:space="preserve"> </v>
      </c>
      <c r="U100" s="129" t="str">
        <f>IF(P_økokom!U107=0," ",P_økokom!U107)</f>
        <v xml:space="preserve"> </v>
      </c>
      <c r="V100" s="129" t="str">
        <f>IF(P_økokom!V107=0," ",P_økokom!V107)</f>
        <v xml:space="preserve"> </v>
      </c>
    </row>
    <row r="101" spans="1:88" x14ac:dyDescent="0.2">
      <c r="B101" s="127" t="str">
        <f>IF(P_økokom!B108=0," ",P_økokom!B108)</f>
        <v xml:space="preserve"> </v>
      </c>
      <c r="C101" s="129" t="str">
        <f>IF(P_økokom!C108=0," ",P_økokom!C108)</f>
        <v xml:space="preserve"> </v>
      </c>
      <c r="D101" s="129" t="str">
        <f>IF(P_økokom!D108=0," ",P_økokom!D108)</f>
        <v xml:space="preserve"> </v>
      </c>
      <c r="E101" s="129" t="str">
        <f>IF(P_økokom!E108=0," ",P_økokom!E108)</f>
        <v xml:space="preserve"> </v>
      </c>
      <c r="F101" s="129" t="str">
        <f>IF(P_økokom!F108=0," ",P_økokom!F108)</f>
        <v xml:space="preserve"> </v>
      </c>
      <c r="G101" s="129" t="str">
        <f>IF(P_økokom!G108=0," ",P_økokom!G108)</f>
        <v xml:space="preserve"> </v>
      </c>
      <c r="H101" s="129" t="str">
        <f>IF(P_økokom!H108=0," ",P_økokom!H108)</f>
        <v xml:space="preserve"> </v>
      </c>
      <c r="I101" s="129" t="str">
        <f>IF(P_økokom!I108=0," ",P_økokom!I108)</f>
        <v xml:space="preserve"> </v>
      </c>
      <c r="J101" s="129" t="str">
        <f>IF(P_økokom!J108=0," ",P_økokom!J108)</f>
        <v xml:space="preserve"> </v>
      </c>
      <c r="K101" s="129" t="str">
        <f>IF(P_økokom!K108=0," ",P_økokom!K108)</f>
        <v xml:space="preserve"> </v>
      </c>
      <c r="L101" s="129" t="str">
        <f>IF(P_økokom!L108=0," ",P_økokom!L108)</f>
        <v xml:space="preserve"> </v>
      </c>
      <c r="M101" s="129" t="str">
        <f>IF(P_økokom!M108=0," ",P_økokom!M108)</f>
        <v xml:space="preserve"> </v>
      </c>
      <c r="N101" s="129" t="str">
        <f>IF(P_økokom!N108=0," ",P_økokom!N108)</f>
        <v xml:space="preserve"> </v>
      </c>
      <c r="O101" s="129" t="str">
        <f>IF(P_økokom!O108=0," ",P_økokom!O108)</f>
        <v xml:space="preserve"> </v>
      </c>
      <c r="P101" s="129" t="str">
        <f>IF(P_økokom!P108=0," ",P_økokom!P108)</f>
        <v xml:space="preserve"> </v>
      </c>
      <c r="Q101" s="129" t="str">
        <f>IF(P_økokom!Q108=0," ",P_økokom!Q108)</f>
        <v xml:space="preserve"> </v>
      </c>
      <c r="R101" s="129" t="str">
        <f>IF(P_økokom!R108=0," ",P_økokom!R108)</f>
        <v xml:space="preserve"> </v>
      </c>
      <c r="S101" s="129" t="str">
        <f>IF(P_økokom!S108=0," ",P_økokom!S108)</f>
        <v xml:space="preserve"> </v>
      </c>
      <c r="T101" s="129" t="str">
        <f>IF(P_økokom!T108=0," ",P_økokom!T108)</f>
        <v xml:space="preserve"> </v>
      </c>
      <c r="U101" s="129" t="str">
        <f>IF(P_økokom!U108=0," ",P_økokom!U108)</f>
        <v xml:space="preserve"> </v>
      </c>
      <c r="V101" s="129" t="str">
        <f>IF(P_økokom!V108=0," ",P_økokom!V108)</f>
        <v xml:space="preserve"> </v>
      </c>
    </row>
    <row r="102" spans="1:88" x14ac:dyDescent="0.2">
      <c r="B102" s="127" t="str">
        <f>IF(P_økokom!B109=0," ",P_økokom!B109)</f>
        <v xml:space="preserve"> </v>
      </c>
      <c r="C102" s="129" t="str">
        <f>IF(P_økokom!C109=0," ",P_økokom!C109)</f>
        <v xml:space="preserve"> </v>
      </c>
      <c r="D102" s="129" t="str">
        <f>IF(P_økokom!D109=0," ",P_økokom!D109)</f>
        <v xml:space="preserve"> </v>
      </c>
      <c r="E102" s="129" t="str">
        <f>IF(P_økokom!E109=0," ",P_økokom!E109)</f>
        <v xml:space="preserve"> </v>
      </c>
      <c r="F102" s="129" t="str">
        <f>IF(P_økokom!F109=0," ",P_økokom!F109)</f>
        <v xml:space="preserve"> </v>
      </c>
      <c r="G102" s="129" t="str">
        <f>IF(P_økokom!G109=0," ",P_økokom!G109)</f>
        <v xml:space="preserve"> </v>
      </c>
      <c r="H102" s="129" t="str">
        <f>IF(P_økokom!H109=0," ",P_økokom!H109)</f>
        <v xml:space="preserve"> </v>
      </c>
      <c r="I102" s="129" t="str">
        <f>IF(P_økokom!I109=0," ",P_økokom!I109)</f>
        <v xml:space="preserve"> </v>
      </c>
      <c r="J102" s="129" t="str">
        <f>IF(P_økokom!J109=0," ",P_økokom!J109)</f>
        <v xml:space="preserve"> </v>
      </c>
      <c r="K102" s="129" t="str">
        <f>IF(P_økokom!K109=0," ",P_økokom!K109)</f>
        <v xml:space="preserve"> </v>
      </c>
      <c r="L102" s="129" t="str">
        <f>IF(P_økokom!L109=0," ",P_økokom!L109)</f>
        <v xml:space="preserve"> </v>
      </c>
      <c r="M102" s="129" t="str">
        <f>IF(P_økokom!M109=0," ",P_økokom!M109)</f>
        <v xml:space="preserve"> </v>
      </c>
      <c r="N102" s="129" t="str">
        <f>IF(P_økokom!N109=0," ",P_økokom!N109)</f>
        <v xml:space="preserve"> </v>
      </c>
      <c r="O102" s="129" t="str">
        <f>IF(P_økokom!O109=0," ",P_økokom!O109)</f>
        <v xml:space="preserve"> </v>
      </c>
      <c r="P102" s="129" t="str">
        <f>IF(P_økokom!P109=0," ",P_økokom!P109)</f>
        <v xml:space="preserve"> </v>
      </c>
      <c r="Q102" s="129" t="str">
        <f>IF(P_økokom!Q109=0," ",P_økokom!Q109)</f>
        <v xml:space="preserve"> </v>
      </c>
      <c r="R102" s="129" t="str">
        <f>IF(P_økokom!R109=0," ",P_økokom!R109)</f>
        <v xml:space="preserve"> </v>
      </c>
      <c r="S102" s="129" t="str">
        <f>IF(P_økokom!S109=0," ",P_økokom!S109)</f>
        <v xml:space="preserve"> </v>
      </c>
      <c r="T102" s="129" t="str">
        <f>IF(P_økokom!T109=0," ",P_økokom!T109)</f>
        <v xml:space="preserve"> </v>
      </c>
      <c r="U102" s="129" t="str">
        <f>IF(P_økokom!U109=0," ",P_økokom!U109)</f>
        <v xml:space="preserve"> </v>
      </c>
      <c r="V102" s="129" t="str">
        <f>IF(P_økokom!V109=0," ",P_økokom!V109)</f>
        <v xml:space="preserve"> </v>
      </c>
    </row>
    <row r="103" spans="1:88" x14ac:dyDescent="0.2">
      <c r="B103" s="127" t="str">
        <f>IF(P_økokom!B110=0," ",P_økokom!B110)</f>
        <v xml:space="preserve"> </v>
      </c>
      <c r="C103" s="129" t="str">
        <f>IF(P_økokom!C110=0," ",P_økokom!C110)</f>
        <v xml:space="preserve"> </v>
      </c>
      <c r="D103" s="129" t="str">
        <f>IF(P_økokom!D110=0," ",P_økokom!D110)</f>
        <v xml:space="preserve"> </v>
      </c>
      <c r="E103" s="129" t="str">
        <f>IF(P_økokom!E110=0," ",P_økokom!E110)</f>
        <v xml:space="preserve"> </v>
      </c>
      <c r="F103" s="129" t="str">
        <f>IF(P_økokom!F110=0," ",P_økokom!F110)</f>
        <v xml:space="preserve"> </v>
      </c>
      <c r="G103" s="129" t="str">
        <f>IF(P_økokom!G110=0," ",P_økokom!G110)</f>
        <v xml:space="preserve"> </v>
      </c>
      <c r="H103" s="129" t="str">
        <f>IF(P_økokom!H110=0," ",P_økokom!H110)</f>
        <v xml:space="preserve"> </v>
      </c>
      <c r="I103" s="129" t="str">
        <f>IF(P_økokom!I110=0," ",P_økokom!I110)</f>
        <v xml:space="preserve"> </v>
      </c>
      <c r="J103" s="129" t="str">
        <f>IF(P_økokom!J110=0," ",P_økokom!J110)</f>
        <v xml:space="preserve"> </v>
      </c>
      <c r="K103" s="129" t="str">
        <f>IF(P_økokom!K110=0," ",P_økokom!K110)</f>
        <v xml:space="preserve"> </v>
      </c>
      <c r="L103" s="129" t="str">
        <f>IF(P_økokom!L110=0," ",P_økokom!L110)</f>
        <v xml:space="preserve"> </v>
      </c>
      <c r="M103" s="129" t="str">
        <f>IF(P_økokom!M110=0," ",P_økokom!M110)</f>
        <v xml:space="preserve"> </v>
      </c>
      <c r="N103" s="129" t="str">
        <f>IF(P_økokom!N110=0," ",P_økokom!N110)</f>
        <v xml:space="preserve"> </v>
      </c>
      <c r="O103" s="129" t="str">
        <f>IF(P_økokom!O110=0," ",P_økokom!O110)</f>
        <v xml:space="preserve"> </v>
      </c>
      <c r="P103" s="129" t="str">
        <f>IF(P_økokom!P110=0," ",P_økokom!P110)</f>
        <v xml:space="preserve"> </v>
      </c>
      <c r="Q103" s="129" t="str">
        <f>IF(P_økokom!Q110=0," ",P_økokom!Q110)</f>
        <v xml:space="preserve"> </v>
      </c>
      <c r="R103" s="129" t="str">
        <f>IF(P_økokom!R110=0," ",P_økokom!R110)</f>
        <v xml:space="preserve"> </v>
      </c>
      <c r="S103" s="129" t="str">
        <f>IF(P_økokom!S110=0," ",P_økokom!S110)</f>
        <v xml:space="preserve"> </v>
      </c>
      <c r="T103" s="129" t="str">
        <f>IF(P_økokom!T110=0," ",P_økokom!T110)</f>
        <v xml:space="preserve"> </v>
      </c>
      <c r="U103" s="129" t="str">
        <f>IF(P_økokom!U110=0," ",P_økokom!U110)</f>
        <v xml:space="preserve"> </v>
      </c>
      <c r="V103" s="129" t="str">
        <f>IF(P_økokom!V110=0," ",P_økokom!V110)</f>
        <v xml:space="preserve"> </v>
      </c>
    </row>
    <row r="104" spans="1:88" x14ac:dyDescent="0.2">
      <c r="B104" s="127" t="str">
        <f>IF(P_økokom!B111=0," ",P_økokom!B111)</f>
        <v xml:space="preserve"> </v>
      </c>
      <c r="C104" s="129" t="str">
        <f>IF(P_økokom!C111=0," ",P_økokom!C111)</f>
        <v xml:space="preserve"> </v>
      </c>
      <c r="D104" s="129" t="str">
        <f>IF(P_økokom!D111=0," ",P_økokom!D111)</f>
        <v xml:space="preserve"> </v>
      </c>
      <c r="E104" s="129" t="str">
        <f>IF(P_økokom!E111=0," ",P_økokom!E111)</f>
        <v xml:space="preserve"> </v>
      </c>
      <c r="F104" s="129" t="str">
        <f>IF(P_økokom!F111=0," ",P_økokom!F111)</f>
        <v xml:space="preserve"> </v>
      </c>
      <c r="G104" s="129" t="str">
        <f>IF(P_økokom!G111=0," ",P_økokom!G111)</f>
        <v xml:space="preserve"> </v>
      </c>
      <c r="H104" s="129" t="str">
        <f>IF(P_økokom!H111=0," ",P_økokom!H111)</f>
        <v xml:space="preserve"> </v>
      </c>
      <c r="I104" s="129" t="str">
        <f>IF(P_økokom!I111=0," ",P_økokom!I111)</f>
        <v xml:space="preserve"> </v>
      </c>
      <c r="J104" s="129" t="str">
        <f>IF(P_økokom!J111=0," ",P_økokom!J111)</f>
        <v xml:space="preserve"> </v>
      </c>
      <c r="K104" s="129" t="str">
        <f>IF(P_økokom!K111=0," ",P_økokom!K111)</f>
        <v xml:space="preserve"> </v>
      </c>
      <c r="L104" s="129" t="str">
        <f>IF(P_økokom!L111=0," ",P_økokom!L111)</f>
        <v xml:space="preserve"> </v>
      </c>
      <c r="M104" s="129" t="str">
        <f>IF(P_økokom!M111=0," ",P_økokom!M111)</f>
        <v xml:space="preserve"> </v>
      </c>
      <c r="N104" s="129" t="str">
        <f>IF(P_økokom!N111=0," ",P_økokom!N111)</f>
        <v xml:space="preserve"> </v>
      </c>
      <c r="O104" s="129" t="str">
        <f>IF(P_økokom!O111=0," ",P_økokom!O111)</f>
        <v xml:space="preserve"> </v>
      </c>
      <c r="P104" s="129" t="str">
        <f>IF(P_økokom!P111=0," ",P_økokom!P111)</f>
        <v xml:space="preserve"> </v>
      </c>
      <c r="Q104" s="129" t="str">
        <f>IF(P_økokom!Q111=0," ",P_økokom!Q111)</f>
        <v xml:space="preserve"> </v>
      </c>
      <c r="R104" s="129" t="str">
        <f>IF(P_økokom!R111=0," ",P_økokom!R111)</f>
        <v xml:space="preserve"> </v>
      </c>
      <c r="S104" s="129" t="str">
        <f>IF(P_økokom!S111=0," ",P_økokom!S111)</f>
        <v xml:space="preserve"> </v>
      </c>
      <c r="T104" s="129" t="str">
        <f>IF(P_økokom!T111=0," ",P_økokom!T111)</f>
        <v xml:space="preserve"> </v>
      </c>
      <c r="U104" s="129" t="str">
        <f>IF(P_økokom!U111=0," ",P_økokom!U111)</f>
        <v xml:space="preserve"> </v>
      </c>
      <c r="V104" s="129" t="str">
        <f>IF(P_økokom!V111=0," ",P_økokom!V111)</f>
        <v xml:space="preserve"> </v>
      </c>
    </row>
    <row r="105" spans="1:88" x14ac:dyDescent="0.2">
      <c r="B105" s="127" t="str">
        <f>IF(P_økokom!B112=0," ",P_økokom!B112)</f>
        <v xml:space="preserve"> </v>
      </c>
      <c r="C105" s="129" t="str">
        <f>IF(P_økokom!C112=0," ",P_økokom!C112)</f>
        <v xml:space="preserve"> </v>
      </c>
      <c r="D105" s="129" t="str">
        <f>IF(P_økokom!D112=0," ",P_økokom!D112)</f>
        <v xml:space="preserve"> </v>
      </c>
      <c r="E105" s="129" t="str">
        <f>IF(P_økokom!E112=0," ",P_økokom!E112)</f>
        <v xml:space="preserve"> </v>
      </c>
      <c r="F105" s="129" t="str">
        <f>IF(P_økokom!F112=0," ",P_økokom!F112)</f>
        <v xml:space="preserve"> </v>
      </c>
      <c r="G105" s="129" t="str">
        <f>IF(P_økokom!G112=0," ",P_økokom!G112)</f>
        <v xml:space="preserve"> </v>
      </c>
      <c r="H105" s="129" t="str">
        <f>IF(P_økokom!H112=0," ",P_økokom!H112)</f>
        <v xml:space="preserve"> </v>
      </c>
      <c r="I105" s="129" t="str">
        <f>IF(P_økokom!I112=0," ",P_økokom!I112)</f>
        <v xml:space="preserve"> </v>
      </c>
      <c r="J105" s="129" t="str">
        <f>IF(P_økokom!J112=0," ",P_økokom!J112)</f>
        <v xml:space="preserve"> </v>
      </c>
      <c r="K105" s="129" t="str">
        <f>IF(P_økokom!K112=0," ",P_økokom!K112)</f>
        <v xml:space="preserve"> </v>
      </c>
      <c r="L105" s="129" t="str">
        <f>IF(P_økokom!L112=0," ",P_økokom!L112)</f>
        <v xml:space="preserve"> </v>
      </c>
      <c r="M105" s="129" t="str">
        <f>IF(P_økokom!M112=0," ",P_økokom!M112)</f>
        <v xml:space="preserve"> </v>
      </c>
      <c r="N105" s="129" t="str">
        <f>IF(P_økokom!N112=0," ",P_økokom!N112)</f>
        <v xml:space="preserve"> </v>
      </c>
      <c r="O105" s="129" t="str">
        <f>IF(P_økokom!O112=0," ",P_økokom!O112)</f>
        <v xml:space="preserve"> </v>
      </c>
      <c r="P105" s="129" t="str">
        <f>IF(P_økokom!P112=0," ",P_økokom!P112)</f>
        <v xml:space="preserve"> </v>
      </c>
      <c r="Q105" s="129" t="str">
        <f>IF(P_økokom!Q112=0," ",P_økokom!Q112)</f>
        <v xml:space="preserve"> </v>
      </c>
      <c r="R105" s="129" t="str">
        <f>IF(P_økokom!R112=0," ",P_økokom!R112)</f>
        <v xml:space="preserve"> </v>
      </c>
      <c r="S105" s="129" t="str">
        <f>IF(P_økokom!S112=0," ",P_økokom!S112)</f>
        <v xml:space="preserve"> </v>
      </c>
      <c r="T105" s="129" t="str">
        <f>IF(P_økokom!T112=0," ",P_økokom!T112)</f>
        <v xml:space="preserve"> </v>
      </c>
      <c r="U105" s="129" t="str">
        <f>IF(P_økokom!U112=0," ",P_økokom!U112)</f>
        <v xml:space="preserve"> </v>
      </c>
      <c r="V105" s="129" t="str">
        <f>IF(P_økokom!V112=0," ",P_økokom!V112)</f>
        <v xml:space="preserve"> </v>
      </c>
    </row>
    <row r="106" spans="1:88" x14ac:dyDescent="0.2">
      <c r="B106" s="127" t="str">
        <f>IF(P_økokom!B113=0," ",P_økokom!B113)</f>
        <v xml:space="preserve"> </v>
      </c>
      <c r="C106" s="129" t="str">
        <f>IF(P_økokom!C113=0," ",P_økokom!C113)</f>
        <v xml:space="preserve"> </v>
      </c>
      <c r="D106" s="129" t="str">
        <f>IF(P_økokom!D113=0," ",P_økokom!D113)</f>
        <v xml:space="preserve"> </v>
      </c>
      <c r="E106" s="129" t="str">
        <f>IF(P_økokom!E113=0," ",P_økokom!E113)</f>
        <v xml:space="preserve"> </v>
      </c>
      <c r="F106" s="129" t="str">
        <f>IF(P_økokom!F113=0," ",P_økokom!F113)</f>
        <v xml:space="preserve"> </v>
      </c>
      <c r="G106" s="129" t="str">
        <f>IF(P_økokom!G113=0," ",P_økokom!G113)</f>
        <v xml:space="preserve"> </v>
      </c>
      <c r="H106" s="129" t="str">
        <f>IF(P_økokom!H113=0," ",P_økokom!H113)</f>
        <v xml:space="preserve"> </v>
      </c>
      <c r="I106" s="129" t="str">
        <f>IF(P_økokom!I113=0," ",P_økokom!I113)</f>
        <v xml:space="preserve"> </v>
      </c>
      <c r="J106" s="129" t="str">
        <f>IF(P_økokom!J113=0," ",P_økokom!J113)</f>
        <v xml:space="preserve"> </v>
      </c>
      <c r="K106" s="129" t="str">
        <f>IF(P_økokom!K113=0," ",P_økokom!K113)</f>
        <v xml:space="preserve"> </v>
      </c>
      <c r="L106" s="129" t="str">
        <f>IF(P_økokom!L113=0," ",P_økokom!L113)</f>
        <v xml:space="preserve"> </v>
      </c>
      <c r="M106" s="129" t="str">
        <f>IF(P_økokom!M113=0," ",P_økokom!M113)</f>
        <v xml:space="preserve"> </v>
      </c>
      <c r="N106" s="129" t="str">
        <f>IF(P_økokom!N113=0," ",P_økokom!N113)</f>
        <v xml:space="preserve"> </v>
      </c>
      <c r="O106" s="129" t="str">
        <f>IF(P_økokom!O113=0," ",P_økokom!O113)</f>
        <v xml:space="preserve"> </v>
      </c>
      <c r="P106" s="129" t="str">
        <f>IF(P_økokom!P113=0," ",P_økokom!P113)</f>
        <v xml:space="preserve"> </v>
      </c>
      <c r="Q106" s="129" t="str">
        <f>IF(P_økokom!Q113=0," ",P_økokom!Q113)</f>
        <v xml:space="preserve"> </v>
      </c>
      <c r="R106" s="129" t="str">
        <f>IF(P_økokom!R113=0," ",P_økokom!R113)</f>
        <v xml:space="preserve"> </v>
      </c>
      <c r="S106" s="129" t="str">
        <f>IF(P_økokom!S113=0," ",P_økokom!S113)</f>
        <v xml:space="preserve"> </v>
      </c>
      <c r="T106" s="129" t="str">
        <f>IF(P_økokom!T113=0," ",P_økokom!T113)</f>
        <v xml:space="preserve"> </v>
      </c>
      <c r="U106" s="129" t="str">
        <f>IF(P_økokom!U113=0," ",P_økokom!U113)</f>
        <v xml:space="preserve"> </v>
      </c>
      <c r="V106" s="129" t="str">
        <f>IF(P_økokom!V113=0," ",P_økokom!V113)</f>
        <v xml:space="preserve"> </v>
      </c>
    </row>
    <row r="107" spans="1:88" s="11" customFormat="1" x14ac:dyDescent="0.2">
      <c r="A107" s="105"/>
      <c r="B107" s="127" t="str">
        <f>IF(P_økokom!B114=0," ",P_økokom!B114)</f>
        <v xml:space="preserve"> </v>
      </c>
      <c r="C107" s="129" t="str">
        <f>IF(P_økokom!C114=0," ",P_økokom!C114)</f>
        <v xml:space="preserve"> </v>
      </c>
      <c r="D107" s="129" t="str">
        <f>IF(P_økokom!D114=0," ",P_økokom!D114)</f>
        <v xml:space="preserve"> </v>
      </c>
      <c r="E107" s="129" t="str">
        <f>IF(P_økokom!E114=0," ",P_økokom!E114)</f>
        <v xml:space="preserve"> </v>
      </c>
      <c r="F107" s="129" t="str">
        <f>IF(P_økokom!F114=0," ",P_økokom!F114)</f>
        <v xml:space="preserve"> </v>
      </c>
      <c r="G107" s="129" t="str">
        <f>IF(P_økokom!G114=0," ",P_økokom!G114)</f>
        <v xml:space="preserve"> </v>
      </c>
      <c r="H107" s="129" t="str">
        <f>IF(P_økokom!H114=0," ",P_økokom!H114)</f>
        <v xml:space="preserve"> </v>
      </c>
      <c r="I107" s="129" t="str">
        <f>IF(P_økokom!I114=0," ",P_økokom!I114)</f>
        <v xml:space="preserve"> </v>
      </c>
      <c r="J107" s="129" t="str">
        <f>IF(P_økokom!J114=0," ",P_økokom!J114)</f>
        <v xml:space="preserve"> </v>
      </c>
      <c r="K107" s="129" t="str">
        <f>IF(P_økokom!K114=0," ",P_økokom!K114)</f>
        <v xml:space="preserve"> </v>
      </c>
      <c r="L107" s="129" t="str">
        <f>IF(P_økokom!L114=0," ",P_økokom!L114)</f>
        <v xml:space="preserve"> </v>
      </c>
      <c r="M107" s="129" t="str">
        <f>IF(P_økokom!M114=0," ",P_økokom!M114)</f>
        <v xml:space="preserve"> </v>
      </c>
      <c r="N107" s="129" t="str">
        <f>IF(P_økokom!N114=0," ",P_økokom!N114)</f>
        <v xml:space="preserve"> </v>
      </c>
      <c r="O107" s="129" t="str">
        <f>IF(P_økokom!O114=0," ",P_økokom!O114)</f>
        <v xml:space="preserve"> </v>
      </c>
      <c r="P107" s="129" t="str">
        <f>IF(P_økokom!P114=0," ",P_økokom!P114)</f>
        <v xml:space="preserve"> </v>
      </c>
      <c r="Q107" s="129" t="str">
        <f>IF(P_økokom!Q114=0," ",P_økokom!Q114)</f>
        <v xml:space="preserve"> </v>
      </c>
      <c r="R107" s="129" t="str">
        <f>IF(P_økokom!R114=0," ",P_økokom!R114)</f>
        <v xml:space="preserve"> </v>
      </c>
      <c r="S107" s="129" t="str">
        <f>IF(P_økokom!S114=0," ",P_økokom!S114)</f>
        <v xml:space="preserve"> </v>
      </c>
      <c r="T107" s="129" t="str">
        <f>IF(P_økokom!T114=0," ",P_økokom!T114)</f>
        <v xml:space="preserve"> </v>
      </c>
      <c r="U107" s="129" t="str">
        <f>IF(P_økokom!U114=0," ",P_økokom!U114)</f>
        <v xml:space="preserve"> </v>
      </c>
      <c r="V107" s="129" t="str">
        <f>IF(P_økokom!V114=0," ",P_økokom!V114)</f>
        <v xml:space="preserve"> </v>
      </c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</row>
    <row r="108" spans="1:88" s="11" customFormat="1" x14ac:dyDescent="0.2">
      <c r="A108" s="105"/>
      <c r="B108" s="127" t="str">
        <f>IF(P_økokom!B115=0," ",P_økokom!B115)</f>
        <v xml:space="preserve"> </v>
      </c>
      <c r="C108" s="129" t="str">
        <f>IF(P_økokom!C115=0," ",P_økokom!C115)</f>
        <v xml:space="preserve"> </v>
      </c>
      <c r="D108" s="129" t="str">
        <f>IF(P_økokom!D115=0," ",P_økokom!D115)</f>
        <v xml:space="preserve"> </v>
      </c>
      <c r="E108" s="129" t="str">
        <f>IF(P_økokom!E115=0," ",P_økokom!E115)</f>
        <v xml:space="preserve"> </v>
      </c>
      <c r="F108" s="129" t="str">
        <f>IF(P_økokom!F115=0," ",P_økokom!F115)</f>
        <v xml:space="preserve"> </v>
      </c>
      <c r="G108" s="129" t="str">
        <f>IF(P_økokom!G115=0," ",P_økokom!G115)</f>
        <v xml:space="preserve"> </v>
      </c>
      <c r="H108" s="129" t="str">
        <f>IF(P_økokom!H115=0," ",P_økokom!H115)</f>
        <v xml:space="preserve"> </v>
      </c>
      <c r="I108" s="129" t="str">
        <f>IF(P_økokom!I115=0," ",P_økokom!I115)</f>
        <v xml:space="preserve"> </v>
      </c>
      <c r="J108" s="129" t="str">
        <f>IF(P_økokom!J115=0," ",P_økokom!J115)</f>
        <v xml:space="preserve"> </v>
      </c>
      <c r="K108" s="129" t="str">
        <f>IF(P_økokom!K115=0," ",P_økokom!K115)</f>
        <v xml:space="preserve"> </v>
      </c>
      <c r="L108" s="129" t="str">
        <f>IF(P_økokom!L115=0," ",P_økokom!L115)</f>
        <v xml:space="preserve"> </v>
      </c>
      <c r="M108" s="129" t="str">
        <f>IF(P_økokom!M115=0," ",P_økokom!M115)</f>
        <v xml:space="preserve"> </v>
      </c>
      <c r="N108" s="129" t="str">
        <f>IF(P_økokom!N115=0," ",P_økokom!N115)</f>
        <v xml:space="preserve"> </v>
      </c>
      <c r="O108" s="129" t="str">
        <f>IF(P_økokom!O115=0," ",P_økokom!O115)</f>
        <v xml:space="preserve"> </v>
      </c>
      <c r="P108" s="129" t="str">
        <f>IF(P_økokom!P115=0," ",P_økokom!P115)</f>
        <v xml:space="preserve"> </v>
      </c>
      <c r="Q108" s="129" t="str">
        <f>IF(P_økokom!Q115=0," ",P_økokom!Q115)</f>
        <v xml:space="preserve"> </v>
      </c>
      <c r="R108" s="129" t="str">
        <f>IF(P_økokom!R115=0," ",P_økokom!R115)</f>
        <v xml:space="preserve"> </v>
      </c>
      <c r="S108" s="129" t="str">
        <f>IF(P_økokom!S115=0," ",P_økokom!S115)</f>
        <v xml:space="preserve"> </v>
      </c>
      <c r="T108" s="129" t="str">
        <f>IF(P_økokom!T115=0," ",P_økokom!T115)</f>
        <v xml:space="preserve"> </v>
      </c>
      <c r="U108" s="129" t="str">
        <f>IF(P_økokom!U115=0," ",P_økokom!U115)</f>
        <v xml:space="preserve"> </v>
      </c>
      <c r="V108" s="129" t="str">
        <f>IF(P_økokom!V115=0," ",P_økokom!V115)</f>
        <v xml:space="preserve"> </v>
      </c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5"/>
      <c r="BZ108" s="105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</row>
    <row r="109" spans="1:88" s="11" customFormat="1" x14ac:dyDescent="0.2">
      <c r="A109" s="105"/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5"/>
      <c r="BZ109" s="105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</row>
    <row r="110" spans="1:88" s="11" customFormat="1" x14ac:dyDescent="0.2">
      <c r="A110" s="105"/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</row>
    <row r="111" spans="1:88" s="11" customFormat="1" x14ac:dyDescent="0.2">
      <c r="A111" s="105"/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</row>
    <row r="112" spans="1:88" s="11" customFormat="1" x14ac:dyDescent="0.2">
      <c r="A112" s="105"/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</row>
    <row r="113" spans="1:88" s="11" customFormat="1" x14ac:dyDescent="0.2">
      <c r="A113" s="105"/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</row>
    <row r="114" spans="1:88" s="11" customFormat="1" x14ac:dyDescent="0.2">
      <c r="A114" s="105"/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</row>
    <row r="115" spans="1:88" s="11" customFormat="1" x14ac:dyDescent="0.2">
      <c r="A115" s="105"/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</row>
    <row r="116" spans="1:88" s="11" customFormat="1" x14ac:dyDescent="0.2">
      <c r="A116" s="105"/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</row>
    <row r="117" spans="1:88" s="11" customFormat="1" x14ac:dyDescent="0.2">
      <c r="A117" s="105"/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5"/>
      <c r="BZ117" s="105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</row>
    <row r="118" spans="1:88" s="11" customFormat="1" x14ac:dyDescent="0.2">
      <c r="A118" s="105"/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5"/>
      <c r="BZ118" s="105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</row>
    <row r="119" spans="1:88" s="11" customFormat="1" x14ac:dyDescent="0.2">
      <c r="A119" s="105"/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5"/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</row>
    <row r="120" spans="1:88" s="11" customFormat="1" x14ac:dyDescent="0.2">
      <c r="A120" s="105"/>
      <c r="B120" s="124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5"/>
      <c r="BZ120" s="105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</row>
    <row r="121" spans="1:88" s="11" customFormat="1" x14ac:dyDescent="0.2">
      <c r="A121" s="105"/>
      <c r="B121" s="124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5"/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</row>
    <row r="122" spans="1:88" s="11" customFormat="1" x14ac:dyDescent="0.2">
      <c r="A122" s="105"/>
      <c r="B122" s="124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5"/>
      <c r="BZ122" s="105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</row>
    <row r="123" spans="1:88" s="11" customFormat="1" x14ac:dyDescent="0.2">
      <c r="A123" s="105"/>
      <c r="B123" s="124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5"/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</row>
    <row r="124" spans="1:88" s="11" customFormat="1" x14ac:dyDescent="0.2">
      <c r="A124" s="105"/>
      <c r="B124" s="124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5"/>
      <c r="BZ124" s="105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</row>
    <row r="125" spans="1:88" s="11" customFormat="1" x14ac:dyDescent="0.2">
      <c r="A125" s="105"/>
      <c r="B125" s="124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5"/>
      <c r="BZ125" s="105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</row>
    <row r="126" spans="1:88" s="11" customFormat="1" x14ac:dyDescent="0.2">
      <c r="A126" s="105"/>
      <c r="B126" s="124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5"/>
      <c r="BZ126" s="105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</row>
    <row r="127" spans="1:88" s="11" customFormat="1" x14ac:dyDescent="0.2">
      <c r="A127" s="105"/>
      <c r="B127" s="124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</row>
    <row r="128" spans="1:88" s="11" customFormat="1" x14ac:dyDescent="0.2">
      <c r="A128" s="105"/>
      <c r="B128" s="124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5"/>
      <c r="BZ128" s="105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</row>
    <row r="129" spans="1:88" s="11" customFormat="1" x14ac:dyDescent="0.2">
      <c r="A129" s="105"/>
      <c r="B129" s="124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5"/>
      <c r="BZ129" s="105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</row>
    <row r="130" spans="1:88" s="11" customFormat="1" x14ac:dyDescent="0.2">
      <c r="A130" s="105"/>
      <c r="B130" s="124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5"/>
      <c r="BZ130" s="105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</row>
    <row r="131" spans="1:88" s="11" customFormat="1" x14ac:dyDescent="0.2">
      <c r="A131" s="105"/>
      <c r="B131" s="124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5"/>
      <c r="BZ131" s="105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</row>
    <row r="132" spans="1:88" s="11" customFormat="1" x14ac:dyDescent="0.2">
      <c r="A132" s="105"/>
      <c r="B132" s="124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5"/>
      <c r="BN132" s="105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5"/>
      <c r="BZ132" s="105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</row>
    <row r="133" spans="1:88" s="11" customFormat="1" x14ac:dyDescent="0.2">
      <c r="A133" s="105"/>
      <c r="B133" s="124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5"/>
      <c r="BZ133" s="105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</row>
    <row r="134" spans="1:88" s="11" customFormat="1" x14ac:dyDescent="0.2">
      <c r="A134" s="105"/>
      <c r="B134" s="124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5"/>
      <c r="BZ134" s="105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</row>
    <row r="135" spans="1:88" s="11" customFormat="1" x14ac:dyDescent="0.2">
      <c r="A135" s="105"/>
      <c r="B135" s="124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5"/>
      <c r="BZ135" s="105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</row>
    <row r="136" spans="1:88" s="11" customFormat="1" x14ac:dyDescent="0.2">
      <c r="A136" s="105"/>
      <c r="B136" s="124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5"/>
      <c r="BZ136" s="105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</row>
    <row r="137" spans="1:88" s="11" customFormat="1" x14ac:dyDescent="0.2">
      <c r="A137" s="105"/>
      <c r="B137" s="124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5"/>
      <c r="BZ137" s="105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</row>
    <row r="138" spans="1:88" s="11" customFormat="1" x14ac:dyDescent="0.2">
      <c r="A138" s="105"/>
      <c r="B138" s="124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5"/>
      <c r="BZ138" s="105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</row>
    <row r="139" spans="1:88" s="11" customFormat="1" x14ac:dyDescent="0.2">
      <c r="A139" s="105"/>
      <c r="B139" s="124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5"/>
      <c r="BZ139" s="105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</row>
    <row r="140" spans="1:88" s="11" customFormat="1" x14ac:dyDescent="0.2">
      <c r="A140" s="105"/>
      <c r="B140" s="124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5"/>
      <c r="BZ140" s="105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</row>
    <row r="141" spans="1:88" s="11" customFormat="1" x14ac:dyDescent="0.2">
      <c r="A141" s="105"/>
      <c r="B141" s="124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</row>
    <row r="142" spans="1:88" s="11" customFormat="1" x14ac:dyDescent="0.2">
      <c r="A142" s="105"/>
      <c r="B142" s="124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5"/>
      <c r="BN142" s="105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5"/>
      <c r="BZ142" s="105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</row>
    <row r="143" spans="1:88" s="11" customFormat="1" x14ac:dyDescent="0.2">
      <c r="A143" s="105"/>
      <c r="B143" s="124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5"/>
      <c r="BN143" s="105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5"/>
      <c r="BZ143" s="105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</row>
    <row r="144" spans="1:88" s="11" customFormat="1" x14ac:dyDescent="0.2">
      <c r="A144" s="105"/>
      <c r="B144" s="124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5"/>
      <c r="BN144" s="105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5"/>
      <c r="BZ144" s="105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</row>
    <row r="145" spans="1:88" s="11" customFormat="1" x14ac:dyDescent="0.2">
      <c r="A145" s="105"/>
      <c r="B145" s="124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5"/>
      <c r="BN145" s="105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5"/>
      <c r="BZ145" s="105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</row>
    <row r="146" spans="1:88" s="11" customFormat="1" x14ac:dyDescent="0.2">
      <c r="A146" s="105"/>
      <c r="B146" s="124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5"/>
      <c r="BN146" s="105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5"/>
      <c r="BZ146" s="105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</row>
    <row r="147" spans="1:88" s="11" customFormat="1" x14ac:dyDescent="0.2">
      <c r="A147" s="105"/>
      <c r="B147" s="124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5"/>
      <c r="BZ147" s="105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</row>
    <row r="148" spans="1:88" s="11" customFormat="1" x14ac:dyDescent="0.2">
      <c r="A148" s="105"/>
      <c r="B148" s="124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5"/>
      <c r="BZ148" s="105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</row>
    <row r="149" spans="1:88" s="11" customFormat="1" x14ac:dyDescent="0.2">
      <c r="A149" s="105"/>
      <c r="B149" s="124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5"/>
      <c r="BN149" s="105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5"/>
      <c r="BZ149" s="105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</row>
    <row r="150" spans="1:88" s="11" customFormat="1" x14ac:dyDescent="0.2">
      <c r="A150" s="105"/>
      <c r="B150" s="124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5"/>
      <c r="BZ150" s="105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</row>
    <row r="151" spans="1:88" s="11" customFormat="1" x14ac:dyDescent="0.2">
      <c r="A151" s="105"/>
      <c r="B151" s="124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5"/>
      <c r="BZ151" s="105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</row>
    <row r="152" spans="1:88" s="11" customFormat="1" x14ac:dyDescent="0.2">
      <c r="A152" s="105"/>
      <c r="B152" s="124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</row>
    <row r="153" spans="1:88" s="11" customFormat="1" x14ac:dyDescent="0.2">
      <c r="A153" s="105"/>
      <c r="B153" s="124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5"/>
      <c r="BZ153" s="105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</row>
    <row r="154" spans="1:88" s="11" customFormat="1" x14ac:dyDescent="0.2">
      <c r="A154" s="105"/>
      <c r="B154" s="124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5"/>
      <c r="BN154" s="105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5"/>
      <c r="BZ154" s="105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</row>
    <row r="155" spans="1:88" s="11" customFormat="1" x14ac:dyDescent="0.2">
      <c r="A155" s="105"/>
      <c r="B155" s="124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5"/>
      <c r="BZ155" s="105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</row>
    <row r="156" spans="1:88" s="11" customFormat="1" x14ac:dyDescent="0.2">
      <c r="A156" s="105"/>
      <c r="B156" s="124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5"/>
      <c r="BZ156" s="105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</row>
    <row r="157" spans="1:88" s="11" customFormat="1" x14ac:dyDescent="0.2">
      <c r="A157" s="105"/>
      <c r="B157" s="124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5"/>
      <c r="BZ157" s="105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</row>
    <row r="158" spans="1:88" s="11" customFormat="1" x14ac:dyDescent="0.2">
      <c r="A158" s="105"/>
      <c r="B158" s="124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5"/>
      <c r="BZ158" s="105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</row>
    <row r="159" spans="1:88" s="11" customFormat="1" x14ac:dyDescent="0.2">
      <c r="A159" s="105"/>
      <c r="B159" s="124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5"/>
      <c r="BZ159" s="105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</row>
    <row r="160" spans="1:88" s="11" customFormat="1" x14ac:dyDescent="0.2">
      <c r="A160" s="105"/>
      <c r="B160" s="124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5"/>
      <c r="BZ160" s="105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</row>
    <row r="161" spans="1:88" s="11" customFormat="1" x14ac:dyDescent="0.2">
      <c r="A161" s="105"/>
      <c r="B161" s="124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</row>
    <row r="162" spans="1:88" s="11" customFormat="1" x14ac:dyDescent="0.2">
      <c r="A162" s="105"/>
      <c r="B162" s="124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5"/>
      <c r="BZ162" s="105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</row>
    <row r="163" spans="1:88" s="11" customFormat="1" x14ac:dyDescent="0.2">
      <c r="A163" s="105"/>
      <c r="B163" s="124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5"/>
      <c r="BZ163" s="105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</row>
    <row r="164" spans="1:88" s="11" customFormat="1" x14ac:dyDescent="0.2">
      <c r="A164" s="105"/>
      <c r="B164" s="124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5"/>
      <c r="BZ164" s="105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</row>
    <row r="165" spans="1:88" s="11" customFormat="1" x14ac:dyDescent="0.2">
      <c r="A165" s="105"/>
      <c r="B165" s="124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5"/>
      <c r="BZ165" s="105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</row>
    <row r="166" spans="1:88" s="11" customFormat="1" x14ac:dyDescent="0.2">
      <c r="A166" s="105"/>
      <c r="B166" s="124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5"/>
      <c r="BN166" s="105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5"/>
      <c r="BZ166" s="105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</row>
    <row r="167" spans="1:88" s="11" customFormat="1" x14ac:dyDescent="0.2">
      <c r="A167" s="105"/>
      <c r="B167" s="124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5"/>
      <c r="BN167" s="105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5"/>
      <c r="BZ167" s="105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</row>
    <row r="168" spans="1:88" s="11" customFormat="1" x14ac:dyDescent="0.2">
      <c r="A168" s="105"/>
      <c r="B168" s="124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5"/>
      <c r="BN168" s="105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5"/>
      <c r="BZ168" s="105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</row>
    <row r="169" spans="1:88" s="11" customFormat="1" x14ac:dyDescent="0.2">
      <c r="A169" s="105"/>
      <c r="B169" s="124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5"/>
      <c r="BN169" s="105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5"/>
      <c r="BZ169" s="105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</row>
    <row r="170" spans="1:88" s="11" customFormat="1" x14ac:dyDescent="0.2">
      <c r="A170" s="105"/>
      <c r="B170" s="124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5"/>
      <c r="BN170" s="105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5"/>
      <c r="BZ170" s="105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</row>
    <row r="171" spans="1:88" s="11" customFormat="1" x14ac:dyDescent="0.2">
      <c r="A171" s="105"/>
      <c r="B171" s="124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05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5"/>
      <c r="BZ171" s="105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</row>
    <row r="172" spans="1:88" s="11" customFormat="1" x14ac:dyDescent="0.2">
      <c r="A172" s="105"/>
      <c r="B172" s="124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5"/>
      <c r="BN172" s="105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5"/>
      <c r="BZ172" s="105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</row>
    <row r="173" spans="1:88" s="11" customFormat="1" x14ac:dyDescent="0.2">
      <c r="A173" s="105"/>
      <c r="B173" s="124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5"/>
      <c r="BN173" s="105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5"/>
      <c r="BZ173" s="105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</row>
    <row r="174" spans="1:88" s="11" customFormat="1" x14ac:dyDescent="0.2">
      <c r="A174" s="105"/>
      <c r="B174" s="124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5"/>
      <c r="BN174" s="105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5"/>
      <c r="BZ174" s="105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</row>
    <row r="175" spans="1:88" s="11" customFormat="1" x14ac:dyDescent="0.2">
      <c r="A175" s="105"/>
      <c r="B175" s="124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5"/>
      <c r="BN175" s="105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5"/>
      <c r="BZ175" s="105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</row>
    <row r="176" spans="1:88" s="11" customFormat="1" x14ac:dyDescent="0.2">
      <c r="A176" s="105"/>
      <c r="B176" s="124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5"/>
      <c r="BN176" s="105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5"/>
      <c r="BZ176" s="105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</row>
    <row r="177" spans="1:88" s="11" customFormat="1" x14ac:dyDescent="0.2">
      <c r="A177" s="105"/>
      <c r="B177" s="124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5"/>
      <c r="BN177" s="105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5"/>
      <c r="BZ177" s="105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</row>
    <row r="178" spans="1:88" s="11" customFormat="1" x14ac:dyDescent="0.2">
      <c r="A178" s="105"/>
      <c r="B178" s="124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5"/>
      <c r="BZ178" s="105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</row>
    <row r="179" spans="1:88" s="11" customFormat="1" x14ac:dyDescent="0.2">
      <c r="A179" s="105"/>
      <c r="B179" s="124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5"/>
      <c r="BN179" s="105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5"/>
      <c r="BZ179" s="105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</row>
    <row r="180" spans="1:88" s="11" customFormat="1" x14ac:dyDescent="0.2">
      <c r="A180" s="105"/>
      <c r="B180" s="124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5"/>
      <c r="BN180" s="105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5"/>
      <c r="BZ180" s="105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</row>
    <row r="181" spans="1:88" s="11" customFormat="1" x14ac:dyDescent="0.2">
      <c r="A181" s="105"/>
      <c r="B181" s="124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5"/>
      <c r="BB181" s="105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5"/>
      <c r="BN181" s="105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5"/>
      <c r="BZ181" s="105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</row>
    <row r="182" spans="1:88" s="11" customFormat="1" x14ac:dyDescent="0.2">
      <c r="A182" s="105"/>
      <c r="B182" s="124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5"/>
      <c r="BB182" s="105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5"/>
      <c r="BN182" s="105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5"/>
      <c r="BZ182" s="105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</row>
    <row r="183" spans="1:88" s="11" customFormat="1" x14ac:dyDescent="0.2">
      <c r="A183" s="105"/>
      <c r="B183" s="124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5"/>
      <c r="BN183" s="105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5"/>
      <c r="BZ183" s="105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</row>
    <row r="184" spans="1:88" s="11" customFormat="1" x14ac:dyDescent="0.2">
      <c r="A184" s="105"/>
      <c r="B184" s="124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5"/>
      <c r="BZ184" s="105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</row>
    <row r="185" spans="1:88" s="11" customFormat="1" x14ac:dyDescent="0.2">
      <c r="A185" s="105"/>
      <c r="B185" s="124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5"/>
      <c r="BN185" s="105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5"/>
      <c r="BZ185" s="105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</row>
    <row r="186" spans="1:88" s="11" customFormat="1" x14ac:dyDescent="0.2">
      <c r="A186" s="105"/>
      <c r="B186" s="124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5"/>
      <c r="BN186" s="105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5"/>
      <c r="BZ186" s="105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</row>
    <row r="187" spans="1:88" s="11" customFormat="1" x14ac:dyDescent="0.2">
      <c r="A187" s="105"/>
      <c r="B187" s="124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5"/>
      <c r="BZ187" s="105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</row>
    <row r="188" spans="1:88" s="11" customFormat="1" x14ac:dyDescent="0.2">
      <c r="A188" s="105"/>
      <c r="B188" s="124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5"/>
      <c r="BZ188" s="105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</row>
    <row r="189" spans="1:88" s="11" customFormat="1" x14ac:dyDescent="0.2">
      <c r="A189" s="105"/>
      <c r="B189" s="124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5"/>
      <c r="BN189" s="105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5"/>
      <c r="BZ189" s="105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</row>
    <row r="190" spans="1:88" s="11" customFormat="1" x14ac:dyDescent="0.2">
      <c r="A190" s="105"/>
      <c r="B190" s="124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5"/>
      <c r="BN190" s="105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5"/>
      <c r="BZ190" s="105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</row>
    <row r="191" spans="1:88" s="11" customFormat="1" x14ac:dyDescent="0.2">
      <c r="A191" s="105"/>
      <c r="B191" s="124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5"/>
      <c r="BN191" s="105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5"/>
      <c r="BZ191" s="105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</row>
    <row r="192" spans="1:88" s="11" customFormat="1" x14ac:dyDescent="0.2">
      <c r="A192" s="105"/>
      <c r="B192" s="124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5"/>
      <c r="BZ192" s="105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</row>
    <row r="193" spans="1:88" s="11" customFormat="1" x14ac:dyDescent="0.2">
      <c r="A193" s="105"/>
      <c r="B193" s="124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5"/>
      <c r="BN193" s="105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5"/>
      <c r="BZ193" s="105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</row>
    <row r="194" spans="1:88" s="11" customFormat="1" x14ac:dyDescent="0.2">
      <c r="A194" s="105"/>
      <c r="B194" s="124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5"/>
      <c r="BN194" s="105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5"/>
      <c r="BZ194" s="105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</row>
    <row r="195" spans="1:88" s="11" customFormat="1" x14ac:dyDescent="0.2">
      <c r="A195" s="105"/>
      <c r="B195" s="124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5"/>
      <c r="BN195" s="105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5"/>
      <c r="BZ195" s="105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</row>
    <row r="196" spans="1:88" s="11" customFormat="1" x14ac:dyDescent="0.2">
      <c r="A196" s="105"/>
      <c r="B196" s="124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5"/>
      <c r="BN196" s="105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5"/>
      <c r="BZ196" s="105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</row>
    <row r="197" spans="1:88" s="11" customFormat="1" x14ac:dyDescent="0.2">
      <c r="A197" s="105"/>
      <c r="B197" s="124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  <c r="BM197" s="105"/>
      <c r="BN197" s="105"/>
      <c r="BO197" s="105"/>
      <c r="BP197" s="105"/>
      <c r="BQ197" s="105"/>
      <c r="BR197" s="105"/>
      <c r="BS197" s="105"/>
      <c r="BT197" s="105"/>
      <c r="BU197" s="105"/>
      <c r="BV197" s="105"/>
      <c r="BW197" s="105"/>
      <c r="BX197" s="105"/>
      <c r="BY197" s="105"/>
      <c r="BZ197" s="105"/>
      <c r="CA197" s="105"/>
      <c r="CB197" s="105"/>
      <c r="CC197" s="105"/>
      <c r="CD197" s="105"/>
      <c r="CE197" s="105"/>
      <c r="CF197" s="105"/>
      <c r="CG197" s="105"/>
      <c r="CH197" s="105"/>
      <c r="CI197" s="105"/>
      <c r="CJ197" s="105"/>
    </row>
    <row r="198" spans="1:88" s="11" customFormat="1" x14ac:dyDescent="0.2">
      <c r="A198" s="105"/>
      <c r="B198" s="124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5"/>
      <c r="AP198" s="105"/>
      <c r="AQ198" s="105"/>
      <c r="AR198" s="105"/>
      <c r="AS198" s="105"/>
      <c r="AT198" s="105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  <c r="BH198" s="105"/>
      <c r="BI198" s="105"/>
      <c r="BJ198" s="105"/>
      <c r="BK198" s="105"/>
      <c r="BL198" s="105"/>
      <c r="BM198" s="105"/>
      <c r="BN198" s="105"/>
      <c r="BO198" s="105"/>
      <c r="BP198" s="105"/>
      <c r="BQ198" s="105"/>
      <c r="BR198" s="105"/>
      <c r="BS198" s="105"/>
      <c r="BT198" s="105"/>
      <c r="BU198" s="105"/>
      <c r="BV198" s="105"/>
      <c r="BW198" s="105"/>
      <c r="BX198" s="105"/>
      <c r="BY198" s="105"/>
      <c r="BZ198" s="105"/>
      <c r="CA198" s="105"/>
      <c r="CB198" s="105"/>
      <c r="CC198" s="105"/>
      <c r="CD198" s="105"/>
      <c r="CE198" s="105"/>
      <c r="CF198" s="105"/>
      <c r="CG198" s="105"/>
      <c r="CH198" s="105"/>
      <c r="CI198" s="105"/>
      <c r="CJ198" s="105"/>
    </row>
    <row r="199" spans="1:88" s="11" customFormat="1" x14ac:dyDescent="0.2">
      <c r="A199" s="105"/>
      <c r="B199" s="124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5"/>
      <c r="AP199" s="105"/>
      <c r="AQ199" s="105"/>
      <c r="AR199" s="105"/>
      <c r="AS199" s="105"/>
      <c r="AT199" s="105"/>
      <c r="AU199" s="105"/>
      <c r="AV199" s="105"/>
      <c r="AW199" s="105"/>
      <c r="AX199" s="105"/>
      <c r="AY199" s="105"/>
      <c r="AZ199" s="105"/>
      <c r="BA199" s="105"/>
      <c r="BB199" s="105"/>
      <c r="BC199" s="105"/>
      <c r="BD199" s="105"/>
      <c r="BE199" s="105"/>
      <c r="BF199" s="105"/>
      <c r="BG199" s="105"/>
      <c r="BH199" s="105"/>
      <c r="BI199" s="105"/>
      <c r="BJ199" s="105"/>
      <c r="BK199" s="105"/>
      <c r="BL199" s="105"/>
      <c r="BM199" s="105"/>
      <c r="BN199" s="105"/>
      <c r="BO199" s="105"/>
      <c r="BP199" s="105"/>
      <c r="BQ199" s="105"/>
      <c r="BR199" s="105"/>
      <c r="BS199" s="105"/>
      <c r="BT199" s="105"/>
      <c r="BU199" s="105"/>
      <c r="BV199" s="105"/>
      <c r="BW199" s="105"/>
      <c r="BX199" s="105"/>
      <c r="BY199" s="105"/>
      <c r="BZ199" s="105"/>
      <c r="CA199" s="105"/>
      <c r="CB199" s="105"/>
      <c r="CC199" s="105"/>
      <c r="CD199" s="105"/>
      <c r="CE199" s="105"/>
      <c r="CF199" s="105"/>
      <c r="CG199" s="105"/>
      <c r="CH199" s="105"/>
      <c r="CI199" s="105"/>
      <c r="CJ199" s="105"/>
    </row>
    <row r="200" spans="1:88" s="11" customFormat="1" x14ac:dyDescent="0.2">
      <c r="A200" s="105"/>
      <c r="B200" s="124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5"/>
      <c r="AO200" s="105"/>
      <c r="AP200" s="105"/>
      <c r="AQ200" s="105"/>
      <c r="AR200" s="105"/>
      <c r="AS200" s="105"/>
      <c r="AT200" s="105"/>
      <c r="AU200" s="105"/>
      <c r="AV200" s="105"/>
      <c r="AW200" s="105"/>
      <c r="AX200" s="105"/>
      <c r="AY200" s="105"/>
      <c r="AZ200" s="105"/>
      <c r="BA200" s="105"/>
      <c r="BB200" s="105"/>
      <c r="BC200" s="105"/>
      <c r="BD200" s="105"/>
      <c r="BE200" s="105"/>
      <c r="BF200" s="105"/>
      <c r="BG200" s="105"/>
      <c r="BH200" s="105"/>
      <c r="BI200" s="105"/>
      <c r="BJ200" s="105"/>
      <c r="BK200" s="105"/>
      <c r="BL200" s="105"/>
      <c r="BM200" s="105"/>
      <c r="BN200" s="105"/>
      <c r="BO200" s="105"/>
      <c r="BP200" s="105"/>
      <c r="BQ200" s="105"/>
      <c r="BR200" s="105"/>
      <c r="BS200" s="105"/>
      <c r="BT200" s="105"/>
      <c r="BU200" s="105"/>
      <c r="BV200" s="105"/>
      <c r="BW200" s="105"/>
      <c r="BX200" s="105"/>
      <c r="BY200" s="105"/>
      <c r="BZ200" s="105"/>
      <c r="CA200" s="105"/>
      <c r="CB200" s="105"/>
      <c r="CC200" s="105"/>
      <c r="CD200" s="105"/>
      <c r="CE200" s="105"/>
      <c r="CF200" s="105"/>
      <c r="CG200" s="105"/>
      <c r="CH200" s="105"/>
      <c r="CI200" s="105"/>
      <c r="CJ200" s="105"/>
    </row>
    <row r="201" spans="1:88" s="11" customFormat="1" x14ac:dyDescent="0.2">
      <c r="A201" s="105"/>
      <c r="B201" s="124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5"/>
      <c r="AO201" s="105"/>
      <c r="AP201" s="105"/>
      <c r="AQ201" s="105"/>
      <c r="AR201" s="105"/>
      <c r="AS201" s="105"/>
      <c r="AT201" s="105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5"/>
      <c r="BH201" s="105"/>
      <c r="BI201" s="105"/>
      <c r="BJ201" s="105"/>
      <c r="BK201" s="105"/>
      <c r="BL201" s="105"/>
      <c r="BM201" s="105"/>
      <c r="BN201" s="105"/>
      <c r="BO201" s="105"/>
      <c r="BP201" s="105"/>
      <c r="BQ201" s="105"/>
      <c r="BR201" s="105"/>
      <c r="BS201" s="105"/>
      <c r="BT201" s="105"/>
      <c r="BU201" s="105"/>
      <c r="BV201" s="105"/>
      <c r="BW201" s="105"/>
      <c r="BX201" s="105"/>
      <c r="BY201" s="105"/>
      <c r="BZ201" s="105"/>
      <c r="CA201" s="105"/>
      <c r="CB201" s="105"/>
      <c r="CC201" s="105"/>
      <c r="CD201" s="105"/>
      <c r="CE201" s="105"/>
      <c r="CF201" s="105"/>
      <c r="CG201" s="105"/>
      <c r="CH201" s="105"/>
      <c r="CI201" s="105"/>
      <c r="CJ201" s="105"/>
    </row>
    <row r="202" spans="1:88" s="11" customFormat="1" x14ac:dyDescent="0.2">
      <c r="A202" s="105"/>
      <c r="B202" s="124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05"/>
      <c r="BJ202" s="105"/>
      <c r="BK202" s="105"/>
      <c r="BL202" s="105"/>
      <c r="BM202" s="105"/>
      <c r="BN202" s="105"/>
      <c r="BO202" s="105"/>
      <c r="BP202" s="105"/>
      <c r="BQ202" s="105"/>
      <c r="BR202" s="105"/>
      <c r="BS202" s="105"/>
      <c r="BT202" s="105"/>
      <c r="BU202" s="105"/>
      <c r="BV202" s="105"/>
      <c r="BW202" s="105"/>
      <c r="BX202" s="105"/>
      <c r="BY202" s="105"/>
      <c r="BZ202" s="105"/>
      <c r="CA202" s="105"/>
      <c r="CB202" s="105"/>
      <c r="CC202" s="105"/>
      <c r="CD202" s="105"/>
      <c r="CE202" s="105"/>
      <c r="CF202" s="105"/>
      <c r="CG202" s="105"/>
      <c r="CH202" s="105"/>
      <c r="CI202" s="105"/>
      <c r="CJ202" s="105"/>
    </row>
    <row r="203" spans="1:88" s="11" customFormat="1" x14ac:dyDescent="0.2">
      <c r="A203" s="105"/>
      <c r="B203" s="124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</row>
    <row r="204" spans="1:88" s="11" customFormat="1" x14ac:dyDescent="0.2">
      <c r="A204" s="105"/>
      <c r="B204" s="124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5"/>
      <c r="AT204" s="105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  <c r="BH204" s="105"/>
      <c r="BI204" s="105"/>
      <c r="BJ204" s="105"/>
      <c r="BK204" s="105"/>
      <c r="BL204" s="105"/>
      <c r="BM204" s="105"/>
      <c r="BN204" s="105"/>
      <c r="BO204" s="105"/>
      <c r="BP204" s="105"/>
      <c r="BQ204" s="105"/>
      <c r="BR204" s="105"/>
      <c r="BS204" s="105"/>
      <c r="BT204" s="105"/>
      <c r="BU204" s="105"/>
      <c r="BV204" s="105"/>
      <c r="BW204" s="105"/>
      <c r="BX204" s="105"/>
      <c r="BY204" s="105"/>
      <c r="BZ204" s="105"/>
      <c r="CA204" s="105"/>
      <c r="CB204" s="105"/>
      <c r="CC204" s="105"/>
      <c r="CD204" s="105"/>
      <c r="CE204" s="105"/>
      <c r="CF204" s="105"/>
      <c r="CG204" s="105"/>
      <c r="CH204" s="105"/>
      <c r="CI204" s="105"/>
      <c r="CJ204" s="105"/>
    </row>
    <row r="205" spans="1:88" s="11" customFormat="1" x14ac:dyDescent="0.2">
      <c r="A205" s="105"/>
      <c r="B205" s="124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5"/>
      <c r="AP205" s="105"/>
      <c r="AQ205" s="105"/>
      <c r="AR205" s="105"/>
      <c r="AS205" s="105"/>
      <c r="AT205" s="105"/>
      <c r="AU205" s="105"/>
      <c r="AV205" s="105"/>
      <c r="AW205" s="105"/>
      <c r="AX205" s="105"/>
      <c r="AY205" s="105"/>
      <c r="AZ205" s="105"/>
      <c r="BA205" s="105"/>
      <c r="BB205" s="105"/>
      <c r="BC205" s="105"/>
      <c r="BD205" s="105"/>
      <c r="BE205" s="105"/>
      <c r="BF205" s="105"/>
      <c r="BG205" s="105"/>
      <c r="BH205" s="105"/>
      <c r="BI205" s="105"/>
      <c r="BJ205" s="105"/>
      <c r="BK205" s="105"/>
      <c r="BL205" s="105"/>
      <c r="BM205" s="105"/>
      <c r="BN205" s="105"/>
      <c r="BO205" s="105"/>
      <c r="BP205" s="105"/>
      <c r="BQ205" s="105"/>
      <c r="BR205" s="105"/>
      <c r="BS205" s="105"/>
      <c r="BT205" s="105"/>
      <c r="BU205" s="105"/>
      <c r="BV205" s="105"/>
      <c r="BW205" s="105"/>
      <c r="BX205" s="105"/>
      <c r="BY205" s="105"/>
      <c r="BZ205" s="105"/>
      <c r="CA205" s="105"/>
      <c r="CB205" s="105"/>
      <c r="CC205" s="105"/>
      <c r="CD205" s="105"/>
      <c r="CE205" s="105"/>
      <c r="CF205" s="105"/>
      <c r="CG205" s="105"/>
      <c r="CH205" s="105"/>
      <c r="CI205" s="105"/>
      <c r="CJ205" s="105"/>
    </row>
    <row r="206" spans="1:88" s="11" customFormat="1" x14ac:dyDescent="0.2">
      <c r="A206" s="105"/>
      <c r="B206" s="124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  <c r="BT206" s="105"/>
      <c r="BU206" s="105"/>
      <c r="BV206" s="105"/>
      <c r="BW206" s="105"/>
      <c r="BX206" s="105"/>
      <c r="BY206" s="105"/>
      <c r="BZ206" s="105"/>
      <c r="CA206" s="105"/>
      <c r="CB206" s="105"/>
      <c r="CC206" s="105"/>
      <c r="CD206" s="105"/>
      <c r="CE206" s="105"/>
      <c r="CF206" s="105"/>
      <c r="CG206" s="105"/>
      <c r="CH206" s="105"/>
      <c r="CI206" s="105"/>
      <c r="CJ206" s="105"/>
    </row>
    <row r="207" spans="1:88" s="11" customFormat="1" x14ac:dyDescent="0.2">
      <c r="A207" s="105"/>
      <c r="B207" s="124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  <c r="BT207" s="105"/>
      <c r="BU207" s="105"/>
      <c r="BV207" s="105"/>
      <c r="BW207" s="105"/>
      <c r="BX207" s="105"/>
      <c r="BY207" s="105"/>
      <c r="BZ207" s="105"/>
      <c r="CA207" s="105"/>
      <c r="CB207" s="105"/>
      <c r="CC207" s="105"/>
      <c r="CD207" s="105"/>
      <c r="CE207" s="105"/>
      <c r="CF207" s="105"/>
      <c r="CG207" s="105"/>
      <c r="CH207" s="105"/>
      <c r="CI207" s="105"/>
      <c r="CJ207" s="105"/>
    </row>
    <row r="208" spans="1:88" s="11" customFormat="1" x14ac:dyDescent="0.2">
      <c r="A208" s="105"/>
      <c r="B208" s="124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5"/>
      <c r="BG208" s="105"/>
      <c r="BH208" s="105"/>
      <c r="BI208" s="105"/>
      <c r="BJ208" s="105"/>
      <c r="BK208" s="105"/>
      <c r="BL208" s="105"/>
      <c r="BM208" s="105"/>
      <c r="BN208" s="105"/>
      <c r="BO208" s="105"/>
      <c r="BP208" s="105"/>
      <c r="BQ208" s="105"/>
      <c r="BR208" s="105"/>
      <c r="BS208" s="105"/>
      <c r="BT208" s="105"/>
      <c r="BU208" s="105"/>
      <c r="BV208" s="105"/>
      <c r="BW208" s="105"/>
      <c r="BX208" s="105"/>
      <c r="BY208" s="105"/>
      <c r="BZ208" s="105"/>
      <c r="CA208" s="105"/>
      <c r="CB208" s="105"/>
      <c r="CC208" s="105"/>
      <c r="CD208" s="105"/>
      <c r="CE208" s="105"/>
      <c r="CF208" s="105"/>
      <c r="CG208" s="105"/>
      <c r="CH208" s="105"/>
      <c r="CI208" s="105"/>
      <c r="CJ208" s="105"/>
    </row>
    <row r="209" spans="1:88" s="11" customFormat="1" x14ac:dyDescent="0.2">
      <c r="A209" s="105"/>
      <c r="B209" s="124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  <c r="AR209" s="105"/>
      <c r="AS209" s="105"/>
      <c r="AT209" s="105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E209" s="105"/>
      <c r="BF209" s="105"/>
      <c r="BG209" s="105"/>
      <c r="BH209" s="105"/>
      <c r="BI209" s="105"/>
      <c r="BJ209" s="105"/>
      <c r="BK209" s="105"/>
      <c r="BL209" s="105"/>
      <c r="BM209" s="105"/>
      <c r="BN209" s="105"/>
      <c r="BO209" s="105"/>
      <c r="BP209" s="105"/>
      <c r="BQ209" s="105"/>
      <c r="BR209" s="105"/>
      <c r="BS209" s="105"/>
      <c r="BT209" s="105"/>
      <c r="BU209" s="105"/>
      <c r="BV209" s="105"/>
      <c r="BW209" s="105"/>
      <c r="BX209" s="105"/>
      <c r="BY209" s="105"/>
      <c r="BZ209" s="105"/>
      <c r="CA209" s="105"/>
      <c r="CB209" s="105"/>
      <c r="CC209" s="105"/>
      <c r="CD209" s="105"/>
      <c r="CE209" s="105"/>
      <c r="CF209" s="105"/>
      <c r="CG209" s="105"/>
      <c r="CH209" s="105"/>
      <c r="CI209" s="105"/>
      <c r="CJ209" s="105"/>
    </row>
    <row r="210" spans="1:88" s="11" customFormat="1" x14ac:dyDescent="0.2">
      <c r="A210" s="105"/>
      <c r="B210" s="124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5"/>
      <c r="AP210" s="105"/>
      <c r="AQ210" s="105"/>
      <c r="AR210" s="105"/>
      <c r="AS210" s="105"/>
      <c r="AT210" s="105"/>
      <c r="AU210" s="105"/>
      <c r="AV210" s="105"/>
      <c r="AW210" s="105"/>
      <c r="AX210" s="105"/>
      <c r="AY210" s="105"/>
      <c r="AZ210" s="105"/>
      <c r="BA210" s="105"/>
      <c r="BB210" s="105"/>
      <c r="BC210" s="105"/>
      <c r="BD210" s="105"/>
      <c r="BE210" s="105"/>
      <c r="BF210" s="105"/>
      <c r="BG210" s="105"/>
      <c r="BH210" s="105"/>
      <c r="BI210" s="105"/>
      <c r="BJ210" s="105"/>
      <c r="BK210" s="105"/>
      <c r="BL210" s="105"/>
      <c r="BM210" s="105"/>
      <c r="BN210" s="105"/>
      <c r="BO210" s="105"/>
      <c r="BP210" s="105"/>
      <c r="BQ210" s="105"/>
      <c r="BR210" s="105"/>
      <c r="BS210" s="105"/>
      <c r="BT210" s="105"/>
      <c r="BU210" s="105"/>
      <c r="BV210" s="105"/>
      <c r="BW210" s="105"/>
      <c r="BX210" s="105"/>
      <c r="BY210" s="105"/>
      <c r="BZ210" s="105"/>
      <c r="CA210" s="105"/>
      <c r="CB210" s="105"/>
      <c r="CC210" s="105"/>
      <c r="CD210" s="105"/>
      <c r="CE210" s="105"/>
      <c r="CF210" s="105"/>
      <c r="CG210" s="105"/>
      <c r="CH210" s="105"/>
      <c r="CI210" s="105"/>
      <c r="CJ210" s="105"/>
    </row>
    <row r="211" spans="1:88" s="11" customFormat="1" x14ac:dyDescent="0.2">
      <c r="A211" s="105"/>
      <c r="B211" s="124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5"/>
      <c r="AP211" s="105"/>
      <c r="AQ211" s="105"/>
      <c r="AR211" s="105"/>
      <c r="AS211" s="105"/>
      <c r="AT211" s="105"/>
      <c r="AU211" s="105"/>
      <c r="AV211" s="105"/>
      <c r="AW211" s="105"/>
      <c r="AX211" s="105"/>
      <c r="AY211" s="105"/>
      <c r="AZ211" s="105"/>
      <c r="BA211" s="105"/>
      <c r="BB211" s="105"/>
      <c r="BC211" s="105"/>
      <c r="BD211" s="105"/>
      <c r="BE211" s="105"/>
      <c r="BF211" s="105"/>
      <c r="BG211" s="105"/>
      <c r="BH211" s="105"/>
      <c r="BI211" s="105"/>
      <c r="BJ211" s="105"/>
      <c r="BK211" s="105"/>
      <c r="BL211" s="105"/>
      <c r="BM211" s="105"/>
      <c r="BN211" s="105"/>
      <c r="BO211" s="105"/>
      <c r="BP211" s="105"/>
      <c r="BQ211" s="105"/>
      <c r="BR211" s="105"/>
      <c r="BS211" s="105"/>
      <c r="BT211" s="105"/>
      <c r="BU211" s="105"/>
      <c r="BV211" s="105"/>
      <c r="BW211" s="105"/>
      <c r="BX211" s="105"/>
      <c r="BY211" s="105"/>
      <c r="BZ211" s="105"/>
      <c r="CA211" s="105"/>
      <c r="CB211" s="105"/>
      <c r="CC211" s="105"/>
      <c r="CD211" s="105"/>
      <c r="CE211" s="105"/>
      <c r="CF211" s="105"/>
      <c r="CG211" s="105"/>
      <c r="CH211" s="105"/>
      <c r="CI211" s="105"/>
      <c r="CJ211" s="105"/>
    </row>
    <row r="212" spans="1:88" s="11" customFormat="1" x14ac:dyDescent="0.2">
      <c r="A212" s="105"/>
      <c r="B212" s="124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105"/>
      <c r="BL212" s="105"/>
      <c r="BM212" s="105"/>
      <c r="BN212" s="105"/>
      <c r="BO212" s="105"/>
      <c r="BP212" s="105"/>
      <c r="BQ212" s="105"/>
      <c r="BR212" s="105"/>
      <c r="BS212" s="105"/>
      <c r="BT212" s="105"/>
      <c r="BU212" s="105"/>
      <c r="BV212" s="105"/>
      <c r="BW212" s="105"/>
      <c r="BX212" s="105"/>
      <c r="BY212" s="105"/>
      <c r="BZ212" s="105"/>
      <c r="CA212" s="105"/>
      <c r="CB212" s="105"/>
      <c r="CC212" s="105"/>
      <c r="CD212" s="105"/>
      <c r="CE212" s="105"/>
      <c r="CF212" s="105"/>
      <c r="CG212" s="105"/>
      <c r="CH212" s="105"/>
      <c r="CI212" s="105"/>
      <c r="CJ212" s="105"/>
    </row>
    <row r="213" spans="1:88" s="11" customFormat="1" x14ac:dyDescent="0.2">
      <c r="A213" s="105"/>
      <c r="B213" s="124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  <c r="BH213" s="105"/>
      <c r="BI213" s="105"/>
      <c r="BJ213" s="105"/>
      <c r="BK213" s="105"/>
      <c r="BL213" s="105"/>
      <c r="BM213" s="105"/>
      <c r="BN213" s="105"/>
      <c r="BO213" s="105"/>
      <c r="BP213" s="105"/>
      <c r="BQ213" s="105"/>
      <c r="BR213" s="105"/>
      <c r="BS213" s="105"/>
      <c r="BT213" s="105"/>
      <c r="BU213" s="105"/>
      <c r="BV213" s="105"/>
      <c r="BW213" s="105"/>
      <c r="BX213" s="105"/>
      <c r="BY213" s="105"/>
      <c r="BZ213" s="105"/>
      <c r="CA213" s="105"/>
      <c r="CB213" s="105"/>
      <c r="CC213" s="105"/>
      <c r="CD213" s="105"/>
      <c r="CE213" s="105"/>
      <c r="CF213" s="105"/>
      <c r="CG213" s="105"/>
      <c r="CH213" s="105"/>
      <c r="CI213" s="105"/>
      <c r="CJ213" s="105"/>
    </row>
    <row r="214" spans="1:88" s="11" customFormat="1" x14ac:dyDescent="0.2">
      <c r="A214" s="105"/>
      <c r="B214" s="124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  <c r="AR214" s="105"/>
      <c r="AS214" s="105"/>
      <c r="AT214" s="105"/>
      <c r="AU214" s="105"/>
      <c r="AV214" s="105"/>
      <c r="AW214" s="105"/>
      <c r="AX214" s="105"/>
      <c r="AY214" s="105"/>
      <c r="AZ214" s="105"/>
      <c r="BA214" s="105"/>
      <c r="BB214" s="105"/>
      <c r="BC214" s="105"/>
      <c r="BD214" s="105"/>
      <c r="BE214" s="105"/>
      <c r="BF214" s="105"/>
      <c r="BG214" s="105"/>
      <c r="BH214" s="105"/>
      <c r="BI214" s="105"/>
      <c r="BJ214" s="105"/>
      <c r="BK214" s="105"/>
      <c r="BL214" s="105"/>
      <c r="BM214" s="105"/>
      <c r="BN214" s="105"/>
      <c r="BO214" s="105"/>
      <c r="BP214" s="105"/>
      <c r="BQ214" s="105"/>
      <c r="BR214" s="105"/>
      <c r="BS214" s="105"/>
      <c r="BT214" s="105"/>
      <c r="BU214" s="105"/>
      <c r="BV214" s="105"/>
      <c r="BW214" s="105"/>
      <c r="BX214" s="105"/>
      <c r="BY214" s="105"/>
      <c r="BZ214" s="105"/>
      <c r="CA214" s="105"/>
      <c r="CB214" s="105"/>
      <c r="CC214" s="105"/>
      <c r="CD214" s="105"/>
      <c r="CE214" s="105"/>
      <c r="CF214" s="105"/>
      <c r="CG214" s="105"/>
      <c r="CH214" s="105"/>
      <c r="CI214" s="105"/>
      <c r="CJ214" s="105"/>
    </row>
    <row r="215" spans="1:88" s="11" customFormat="1" x14ac:dyDescent="0.2">
      <c r="A215" s="105"/>
      <c r="B215" s="124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5"/>
      <c r="AP215" s="105"/>
      <c r="AQ215" s="105"/>
      <c r="AR215" s="105"/>
      <c r="AS215" s="105"/>
      <c r="AT215" s="105"/>
      <c r="AU215" s="105"/>
      <c r="AV215" s="105"/>
      <c r="AW215" s="105"/>
      <c r="AX215" s="105"/>
      <c r="AY215" s="105"/>
      <c r="AZ215" s="105"/>
      <c r="BA215" s="105"/>
      <c r="BB215" s="105"/>
      <c r="BC215" s="105"/>
      <c r="BD215" s="105"/>
      <c r="BE215" s="105"/>
      <c r="BF215" s="105"/>
      <c r="BG215" s="105"/>
      <c r="BH215" s="105"/>
      <c r="BI215" s="105"/>
      <c r="BJ215" s="105"/>
      <c r="BK215" s="105"/>
      <c r="BL215" s="105"/>
      <c r="BM215" s="105"/>
      <c r="BN215" s="105"/>
      <c r="BO215" s="105"/>
      <c r="BP215" s="105"/>
      <c r="BQ215" s="105"/>
      <c r="BR215" s="105"/>
      <c r="BS215" s="105"/>
      <c r="BT215" s="105"/>
      <c r="BU215" s="105"/>
      <c r="BV215" s="105"/>
      <c r="BW215" s="105"/>
      <c r="BX215" s="105"/>
      <c r="BY215" s="105"/>
      <c r="BZ215" s="105"/>
      <c r="CA215" s="105"/>
      <c r="CB215" s="105"/>
      <c r="CC215" s="105"/>
      <c r="CD215" s="105"/>
      <c r="CE215" s="105"/>
      <c r="CF215" s="105"/>
      <c r="CG215" s="105"/>
      <c r="CH215" s="105"/>
      <c r="CI215" s="105"/>
      <c r="CJ215" s="105"/>
    </row>
    <row r="216" spans="1:88" s="11" customFormat="1" x14ac:dyDescent="0.2">
      <c r="A216" s="105"/>
      <c r="B216" s="124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5"/>
      <c r="AO216" s="105"/>
      <c r="AP216" s="105"/>
      <c r="AQ216" s="105"/>
      <c r="AR216" s="105"/>
      <c r="AS216" s="105"/>
      <c r="AT216" s="105"/>
      <c r="AU216" s="105"/>
      <c r="AV216" s="105"/>
      <c r="AW216" s="105"/>
      <c r="AX216" s="105"/>
      <c r="AY216" s="105"/>
      <c r="AZ216" s="105"/>
      <c r="BA216" s="105"/>
      <c r="BB216" s="105"/>
      <c r="BC216" s="105"/>
      <c r="BD216" s="105"/>
      <c r="BE216" s="105"/>
      <c r="BF216" s="105"/>
      <c r="BG216" s="105"/>
      <c r="BH216" s="105"/>
      <c r="BI216" s="105"/>
      <c r="BJ216" s="105"/>
      <c r="BK216" s="105"/>
      <c r="BL216" s="105"/>
      <c r="BM216" s="105"/>
      <c r="BN216" s="105"/>
      <c r="BO216" s="105"/>
      <c r="BP216" s="105"/>
      <c r="BQ216" s="105"/>
      <c r="BR216" s="105"/>
      <c r="BS216" s="105"/>
      <c r="BT216" s="105"/>
      <c r="BU216" s="105"/>
      <c r="BV216" s="105"/>
      <c r="BW216" s="105"/>
      <c r="BX216" s="105"/>
      <c r="BY216" s="105"/>
      <c r="BZ216" s="105"/>
      <c r="CA216" s="105"/>
      <c r="CB216" s="105"/>
      <c r="CC216" s="105"/>
      <c r="CD216" s="105"/>
      <c r="CE216" s="105"/>
      <c r="CF216" s="105"/>
      <c r="CG216" s="105"/>
      <c r="CH216" s="105"/>
      <c r="CI216" s="105"/>
      <c r="CJ216" s="105"/>
    </row>
    <row r="217" spans="1:88" s="11" customFormat="1" x14ac:dyDescent="0.2">
      <c r="A217" s="105"/>
      <c r="B217" s="124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5"/>
      <c r="BN217" s="105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5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</row>
    <row r="218" spans="1:88" s="11" customFormat="1" x14ac:dyDescent="0.2">
      <c r="A218" s="105"/>
      <c r="B218" s="124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5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</row>
    <row r="219" spans="1:88" s="11" customFormat="1" x14ac:dyDescent="0.2">
      <c r="A219" s="105"/>
      <c r="B219" s="124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5"/>
      <c r="AP219" s="105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5"/>
      <c r="BB219" s="105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5"/>
      <c r="BN219" s="105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5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</row>
    <row r="220" spans="1:88" s="11" customFormat="1" x14ac:dyDescent="0.2">
      <c r="A220" s="105"/>
      <c r="B220" s="124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5"/>
      <c r="BB220" s="105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5"/>
      <c r="BN220" s="105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5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</row>
    <row r="221" spans="1:88" s="11" customFormat="1" x14ac:dyDescent="0.2">
      <c r="A221" s="105"/>
      <c r="B221" s="124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5"/>
      <c r="AP221" s="105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5"/>
      <c r="BB221" s="105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5"/>
      <c r="BN221" s="105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5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</row>
    <row r="222" spans="1:88" s="11" customFormat="1" x14ac:dyDescent="0.2">
      <c r="A222" s="105"/>
      <c r="B222" s="124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5"/>
      <c r="AP222" s="105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5"/>
      <c r="BB222" s="105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5"/>
      <c r="BN222" s="105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5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</row>
    <row r="223" spans="1:88" s="11" customFormat="1" x14ac:dyDescent="0.2">
      <c r="A223" s="105"/>
      <c r="B223" s="124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5"/>
      <c r="AP223" s="105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5"/>
      <c r="BB223" s="105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5"/>
      <c r="BN223" s="105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5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</row>
    <row r="224" spans="1:88" s="11" customFormat="1" x14ac:dyDescent="0.2">
      <c r="A224" s="105"/>
      <c r="B224" s="124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5"/>
      <c r="AP224" s="105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5"/>
      <c r="BB224" s="105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5"/>
      <c r="BN224" s="105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5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</row>
    <row r="225" spans="1:88" s="11" customFormat="1" x14ac:dyDescent="0.2">
      <c r="A225" s="105"/>
      <c r="B225" s="124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5"/>
      <c r="AP225" s="105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5"/>
      <c r="BB225" s="105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5"/>
      <c r="BN225" s="105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5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</row>
    <row r="226" spans="1:88" s="11" customFormat="1" x14ac:dyDescent="0.2">
      <c r="A226" s="105"/>
      <c r="B226" s="124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5"/>
      <c r="AP226" s="105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5"/>
      <c r="BB226" s="105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5"/>
      <c r="BN226" s="105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5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</row>
    <row r="227" spans="1:88" s="11" customFormat="1" x14ac:dyDescent="0.2">
      <c r="A227" s="105"/>
      <c r="B227" s="124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5"/>
      <c r="AP227" s="105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5"/>
      <c r="BB227" s="105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5"/>
      <c r="BN227" s="105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5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</row>
    <row r="228" spans="1:88" s="11" customFormat="1" x14ac:dyDescent="0.2">
      <c r="A228" s="105"/>
      <c r="B228" s="124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5"/>
      <c r="AP228" s="105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5"/>
      <c r="BB228" s="105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5"/>
      <c r="BN228" s="105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5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</row>
    <row r="229" spans="1:88" s="11" customFormat="1" x14ac:dyDescent="0.2">
      <c r="A229" s="105"/>
      <c r="B229" s="124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5"/>
      <c r="BB229" s="105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5"/>
      <c r="BN229" s="105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5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</row>
    <row r="230" spans="1:88" s="11" customFormat="1" x14ac:dyDescent="0.2">
      <c r="A230" s="105"/>
      <c r="B230" s="124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5"/>
      <c r="BN230" s="105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5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</row>
    <row r="231" spans="1:88" s="11" customFormat="1" x14ac:dyDescent="0.2">
      <c r="A231" s="105"/>
      <c r="B231" s="124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5"/>
      <c r="BB231" s="105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5"/>
      <c r="BN231" s="105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5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</row>
    <row r="232" spans="1:88" s="11" customFormat="1" x14ac:dyDescent="0.2">
      <c r="A232" s="105"/>
      <c r="B232" s="124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5"/>
      <c r="BB232" s="105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5"/>
      <c r="BN232" s="105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5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</row>
    <row r="233" spans="1:88" s="11" customFormat="1" x14ac:dyDescent="0.2">
      <c r="A233" s="105"/>
      <c r="B233" s="124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</row>
    <row r="234" spans="1:88" s="11" customFormat="1" x14ac:dyDescent="0.2">
      <c r="A234" s="105"/>
      <c r="B234" s="124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5"/>
      <c r="BB234" s="105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5"/>
      <c r="BN234" s="105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5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</row>
    <row r="235" spans="1:88" s="11" customFormat="1" x14ac:dyDescent="0.2">
      <c r="A235" s="105"/>
      <c r="B235" s="124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5"/>
      <c r="AP235" s="105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5"/>
      <c r="BB235" s="105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5"/>
      <c r="BN235" s="105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5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</row>
    <row r="236" spans="1:88" s="11" customFormat="1" x14ac:dyDescent="0.2">
      <c r="A236" s="105"/>
      <c r="B236" s="124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5"/>
      <c r="BN236" s="105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5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</row>
    <row r="237" spans="1:88" s="11" customFormat="1" x14ac:dyDescent="0.2">
      <c r="A237" s="105"/>
      <c r="B237" s="124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5"/>
      <c r="AP237" s="105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5"/>
      <c r="BB237" s="105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5"/>
      <c r="BN237" s="105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5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</row>
    <row r="238" spans="1:88" s="11" customFormat="1" x14ac:dyDescent="0.2">
      <c r="A238" s="105"/>
      <c r="B238" s="124"/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</row>
    <row r="239" spans="1:88" s="11" customFormat="1" x14ac:dyDescent="0.2">
      <c r="A239" s="105"/>
      <c r="B239" s="124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5"/>
      <c r="BN239" s="105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5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</row>
    <row r="240" spans="1:88" s="11" customFormat="1" x14ac:dyDescent="0.2">
      <c r="A240" s="105"/>
      <c r="B240" s="124"/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5"/>
      <c r="AP240" s="105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5"/>
      <c r="BB240" s="105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5"/>
      <c r="BN240" s="105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5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</row>
    <row r="241" spans="1:88" s="11" customFormat="1" x14ac:dyDescent="0.2">
      <c r="A241" s="105"/>
      <c r="B241" s="124"/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5"/>
      <c r="AP241" s="105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5"/>
      <c r="BB241" s="105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5"/>
      <c r="BN241" s="105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5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</row>
    <row r="242" spans="1:88" s="11" customFormat="1" x14ac:dyDescent="0.2">
      <c r="A242" s="105"/>
      <c r="B242" s="124"/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5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</row>
    <row r="243" spans="1:88" s="11" customFormat="1" x14ac:dyDescent="0.2">
      <c r="A243" s="105"/>
      <c r="B243" s="124"/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5"/>
      <c r="AP243" s="105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5"/>
      <c r="BB243" s="105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5"/>
      <c r="BN243" s="105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5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</row>
    <row r="244" spans="1:88" s="11" customFormat="1" x14ac:dyDescent="0.2">
      <c r="A244" s="105"/>
      <c r="B244" s="124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5"/>
      <c r="BB244" s="105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5"/>
      <c r="BN244" s="105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5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</row>
    <row r="245" spans="1:88" s="11" customFormat="1" x14ac:dyDescent="0.2">
      <c r="A245" s="105"/>
      <c r="B245" s="124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5"/>
      <c r="BB245" s="105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5"/>
      <c r="BN245" s="105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5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</row>
    <row r="246" spans="1:88" s="11" customFormat="1" x14ac:dyDescent="0.2">
      <c r="A246" s="105"/>
      <c r="B246" s="124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5"/>
      <c r="AP246" s="105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5"/>
      <c r="BN246" s="105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5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</row>
    <row r="247" spans="1:88" s="11" customFormat="1" x14ac:dyDescent="0.2">
      <c r="A247" s="105"/>
      <c r="B247" s="124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5"/>
      <c r="AP247" s="105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5"/>
      <c r="BB247" s="105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5"/>
      <c r="BN247" s="105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5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</row>
    <row r="248" spans="1:88" s="11" customFormat="1" x14ac:dyDescent="0.2">
      <c r="A248" s="105"/>
      <c r="B248" s="124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5"/>
      <c r="AP248" s="105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5"/>
      <c r="BB248" s="105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5"/>
      <c r="BN248" s="105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5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</row>
    <row r="249" spans="1:88" s="11" customFormat="1" x14ac:dyDescent="0.2">
      <c r="A249" s="105"/>
      <c r="B249" s="124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5"/>
      <c r="AP249" s="105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5"/>
      <c r="BB249" s="105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5"/>
      <c r="BN249" s="105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5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</row>
    <row r="250" spans="1:88" s="11" customFormat="1" x14ac:dyDescent="0.2">
      <c r="A250" s="105"/>
      <c r="B250" s="124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5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</row>
    <row r="251" spans="1:88" s="11" customFormat="1" x14ac:dyDescent="0.2">
      <c r="A251" s="105"/>
      <c r="B251" s="124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5"/>
      <c r="BB251" s="105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5"/>
      <c r="BN251" s="105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5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</row>
    <row r="252" spans="1:88" s="11" customFormat="1" x14ac:dyDescent="0.2">
      <c r="A252" s="105"/>
      <c r="B252" s="124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5"/>
      <c r="BB252" s="105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5"/>
      <c r="BN252" s="105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5"/>
      <c r="BZ252" s="105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</row>
    <row r="253" spans="1:88" s="11" customFormat="1" x14ac:dyDescent="0.2">
      <c r="A253" s="105"/>
      <c r="B253" s="124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5"/>
      <c r="BN253" s="105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5"/>
      <c r="BZ253" s="105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</row>
    <row r="254" spans="1:88" s="11" customFormat="1" x14ac:dyDescent="0.2">
      <c r="A254" s="105"/>
      <c r="B254" s="124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5"/>
      <c r="BZ254" s="105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</row>
    <row r="255" spans="1:88" s="11" customFormat="1" x14ac:dyDescent="0.2">
      <c r="A255" s="105"/>
      <c r="B255" s="124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5"/>
      <c r="AP255" s="105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5"/>
      <c r="BB255" s="105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5"/>
      <c r="BN255" s="105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5"/>
      <c r="BZ255" s="105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</row>
    <row r="256" spans="1:88" s="11" customFormat="1" x14ac:dyDescent="0.2">
      <c r="A256" s="105"/>
      <c r="B256" s="124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5"/>
      <c r="BN256" s="105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5"/>
      <c r="BZ256" s="105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</row>
    <row r="257" spans="1:88" s="11" customFormat="1" x14ac:dyDescent="0.2">
      <c r="A257" s="105"/>
      <c r="B257" s="124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5"/>
      <c r="AP257" s="105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5"/>
      <c r="BB257" s="105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5"/>
      <c r="BN257" s="105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5"/>
      <c r="BZ257" s="105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</row>
    <row r="258" spans="1:88" s="11" customFormat="1" x14ac:dyDescent="0.2">
      <c r="A258" s="105"/>
      <c r="B258" s="124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5"/>
      <c r="BZ258" s="105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</row>
    <row r="259" spans="1:88" s="11" customFormat="1" x14ac:dyDescent="0.2">
      <c r="A259" s="105"/>
      <c r="B259" s="124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5"/>
      <c r="BN259" s="105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5"/>
      <c r="BZ259" s="105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</row>
    <row r="260" spans="1:88" s="11" customFormat="1" x14ac:dyDescent="0.2">
      <c r="A260" s="105"/>
      <c r="B260" s="59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5"/>
      <c r="BN260" s="105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5"/>
      <c r="BZ260" s="105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</row>
    <row r="261" spans="1:88" s="11" customFormat="1" x14ac:dyDescent="0.2">
      <c r="A261" s="105"/>
      <c r="B261" s="59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5"/>
      <c r="BN261" s="105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5"/>
      <c r="BZ261" s="105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</row>
    <row r="262" spans="1:88" s="11" customFormat="1" x14ac:dyDescent="0.2">
      <c r="A262" s="105"/>
      <c r="B262" s="59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5"/>
      <c r="BZ262" s="105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</row>
    <row r="263" spans="1:88" s="11" customFormat="1" x14ac:dyDescent="0.2">
      <c r="A263" s="105"/>
      <c r="B263" s="59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5"/>
      <c r="AP263" s="105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5"/>
      <c r="BN263" s="105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5"/>
      <c r="BZ263" s="105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</row>
    <row r="264" spans="1:88" s="11" customFormat="1" x14ac:dyDescent="0.2">
      <c r="A264" s="105"/>
      <c r="B264" s="59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5"/>
      <c r="BN264" s="105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5"/>
      <c r="BZ264" s="105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</row>
    <row r="265" spans="1:88" s="11" customFormat="1" x14ac:dyDescent="0.2">
      <c r="A265" s="105"/>
      <c r="B265" s="59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5"/>
      <c r="BN265" s="105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5"/>
      <c r="BZ265" s="105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</row>
    <row r="266" spans="1:88" s="11" customFormat="1" x14ac:dyDescent="0.2">
      <c r="A266" s="105"/>
      <c r="B266" s="59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5"/>
      <c r="BZ266" s="105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</row>
    <row r="267" spans="1:88" s="11" customFormat="1" x14ac:dyDescent="0.2">
      <c r="A267" s="105"/>
      <c r="B267" s="59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5"/>
      <c r="BN267" s="105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5"/>
      <c r="BZ267" s="105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</row>
    <row r="268" spans="1:88" s="11" customFormat="1" x14ac:dyDescent="0.2">
      <c r="A268" s="105"/>
      <c r="B268" s="59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5"/>
      <c r="AP268" s="105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5"/>
      <c r="BN268" s="105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5"/>
      <c r="BZ268" s="105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</row>
    <row r="269" spans="1:88" s="11" customFormat="1" x14ac:dyDescent="0.2">
      <c r="A269" s="105"/>
      <c r="B269" s="59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5"/>
      <c r="BN269" s="105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5"/>
      <c r="BZ269" s="105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</row>
    <row r="270" spans="1:88" s="11" customFormat="1" x14ac:dyDescent="0.2">
      <c r="A270" s="105"/>
      <c r="B270" s="59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5"/>
      <c r="BN270" s="105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5"/>
      <c r="BZ270" s="105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</row>
    <row r="271" spans="1:88" s="11" customFormat="1" x14ac:dyDescent="0.2">
      <c r="A271" s="105"/>
      <c r="B271" s="59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5"/>
      <c r="AP271" s="105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5"/>
      <c r="BB271" s="105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5"/>
      <c r="BN271" s="105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5"/>
      <c r="BZ271" s="105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</row>
    <row r="272" spans="1:88" s="11" customFormat="1" x14ac:dyDescent="0.2">
      <c r="A272" s="105"/>
      <c r="B272" s="59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5"/>
      <c r="BB272" s="105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5"/>
      <c r="BN272" s="105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5"/>
      <c r="BZ272" s="105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</row>
    <row r="273" spans="1:88" s="11" customFormat="1" x14ac:dyDescent="0.2">
      <c r="A273" s="105"/>
      <c r="B273" s="59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</row>
    <row r="274" spans="1:88" s="11" customFormat="1" x14ac:dyDescent="0.2">
      <c r="A274" s="105"/>
      <c r="B274" s="59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5"/>
      <c r="BZ274" s="105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</row>
    <row r="275" spans="1:88" s="11" customFormat="1" x14ac:dyDescent="0.2">
      <c r="A275" s="105"/>
      <c r="B275" s="59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5"/>
      <c r="BB275" s="105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5"/>
      <c r="BN275" s="105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5"/>
      <c r="BZ275" s="105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</row>
    <row r="276" spans="1:88" s="11" customFormat="1" x14ac:dyDescent="0.2">
      <c r="A276" s="105"/>
      <c r="B276" s="59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5"/>
      <c r="BN276" s="105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5"/>
      <c r="BZ276" s="105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</row>
    <row r="277" spans="1:88" s="11" customFormat="1" x14ac:dyDescent="0.2">
      <c r="A277" s="105"/>
      <c r="B277" s="59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5"/>
      <c r="BN277" s="105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5"/>
      <c r="BZ277" s="105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</row>
    <row r="278" spans="1:88" s="11" customFormat="1" x14ac:dyDescent="0.2">
      <c r="A278" s="105"/>
      <c r="B278" s="59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5"/>
      <c r="BN278" s="105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5"/>
      <c r="BZ278" s="105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</row>
    <row r="279" spans="1:88" s="11" customFormat="1" x14ac:dyDescent="0.2">
      <c r="A279" s="105"/>
      <c r="B279" s="59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</row>
    <row r="280" spans="1:88" s="11" customFormat="1" x14ac:dyDescent="0.2">
      <c r="A280" s="105"/>
      <c r="B280" s="59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5"/>
      <c r="AP280" s="105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5"/>
      <c r="BB280" s="105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5"/>
      <c r="BN280" s="105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5"/>
      <c r="BZ280" s="105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</row>
    <row r="281" spans="1:88" s="11" customFormat="1" x14ac:dyDescent="0.2">
      <c r="A281" s="105"/>
      <c r="B281" s="59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5"/>
      <c r="BN281" s="105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5"/>
      <c r="BZ281" s="105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</row>
    <row r="282" spans="1:88" s="11" customFormat="1" x14ac:dyDescent="0.2">
      <c r="A282" s="105"/>
      <c r="B282" s="59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5"/>
      <c r="BN282" s="105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5"/>
      <c r="BZ282" s="105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</row>
    <row r="283" spans="1:88" s="11" customFormat="1" x14ac:dyDescent="0.2">
      <c r="A283" s="105"/>
      <c r="B283" s="59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5"/>
      <c r="AP283" s="105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5"/>
      <c r="BB283" s="105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5"/>
      <c r="BN283" s="105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5"/>
      <c r="BZ283" s="105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</row>
    <row r="284" spans="1:88" s="11" customFormat="1" x14ac:dyDescent="0.2">
      <c r="A284" s="105"/>
      <c r="B284" s="59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5"/>
      <c r="BZ284" s="105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</row>
    <row r="285" spans="1:88" s="11" customFormat="1" x14ac:dyDescent="0.2">
      <c r="A285" s="105"/>
      <c r="B285" s="59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5"/>
      <c r="BZ285" s="105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</row>
    <row r="286" spans="1:88" s="11" customFormat="1" x14ac:dyDescent="0.2">
      <c r="A286" s="105"/>
      <c r="B286" s="59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5"/>
      <c r="BN286" s="105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5"/>
      <c r="BZ286" s="105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</row>
    <row r="287" spans="1:88" s="11" customFormat="1" x14ac:dyDescent="0.2">
      <c r="A287" s="105"/>
      <c r="B287" s="59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5"/>
      <c r="BB287" s="105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5"/>
      <c r="BN287" s="105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5"/>
      <c r="BZ287" s="105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</row>
    <row r="288" spans="1:88" s="11" customFormat="1" x14ac:dyDescent="0.2">
      <c r="A288" s="105"/>
      <c r="B288" s="59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5"/>
      <c r="BB288" s="105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5"/>
      <c r="BN288" s="105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5"/>
      <c r="BZ288" s="105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</row>
    <row r="289" spans="1:88" s="11" customFormat="1" x14ac:dyDescent="0.2">
      <c r="A289" s="105"/>
      <c r="B289" s="59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5"/>
      <c r="BN289" s="105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5"/>
      <c r="BZ289" s="105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</row>
    <row r="290" spans="1:88" s="11" customFormat="1" x14ac:dyDescent="0.2">
      <c r="A290" s="105"/>
      <c r="B290" s="59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5"/>
      <c r="BN290" s="105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5"/>
      <c r="BZ290" s="105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</row>
    <row r="291" spans="1:88" s="11" customFormat="1" x14ac:dyDescent="0.2">
      <c r="A291" s="105"/>
      <c r="B291" s="59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5"/>
      <c r="AP291" s="105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5"/>
      <c r="BN291" s="105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5"/>
      <c r="BZ291" s="105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</row>
    <row r="292" spans="1:88" s="11" customFormat="1" x14ac:dyDescent="0.2">
      <c r="A292" s="105"/>
      <c r="B292" s="59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5"/>
      <c r="AP292" s="105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5"/>
      <c r="BB292" s="105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5"/>
      <c r="BN292" s="105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5"/>
      <c r="BZ292" s="105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</row>
    <row r="293" spans="1:88" s="11" customFormat="1" x14ac:dyDescent="0.2">
      <c r="A293" s="105"/>
      <c r="B293" s="59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5"/>
      <c r="AP293" s="105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5"/>
      <c r="BB293" s="105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5"/>
      <c r="BN293" s="105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5"/>
      <c r="BZ293" s="105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</row>
    <row r="294" spans="1:88" s="11" customFormat="1" x14ac:dyDescent="0.2">
      <c r="A294" s="105"/>
      <c r="B294" s="59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5"/>
      <c r="AP294" s="105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5"/>
      <c r="BB294" s="105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5"/>
      <c r="BN294" s="105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5"/>
      <c r="BZ294" s="105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</row>
    <row r="295" spans="1:88" s="11" customFormat="1" x14ac:dyDescent="0.2">
      <c r="A295" s="105"/>
      <c r="B295" s="59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5"/>
      <c r="AP295" s="105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5"/>
      <c r="BB295" s="105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5"/>
      <c r="BN295" s="105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5"/>
      <c r="BZ295" s="105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</row>
    <row r="296" spans="1:88" s="11" customFormat="1" x14ac:dyDescent="0.2">
      <c r="A296" s="105"/>
      <c r="B296" s="59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5"/>
      <c r="AP296" s="105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5"/>
      <c r="BB296" s="105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5"/>
      <c r="BN296" s="105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5"/>
      <c r="BZ296" s="105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</row>
    <row r="297" spans="1:88" s="11" customFormat="1" x14ac:dyDescent="0.2">
      <c r="A297" s="105"/>
      <c r="B297" s="59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5"/>
      <c r="AP297" s="105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5"/>
      <c r="BB297" s="105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5"/>
      <c r="BN297" s="105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5"/>
      <c r="BZ297" s="105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</row>
    <row r="298" spans="1:88" s="11" customFormat="1" x14ac:dyDescent="0.2">
      <c r="A298" s="105"/>
      <c r="B298" s="59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5"/>
      <c r="AP298" s="105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5"/>
      <c r="BB298" s="105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5"/>
      <c r="BN298" s="105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5"/>
      <c r="BZ298" s="105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</row>
    <row r="299" spans="1:88" s="11" customFormat="1" x14ac:dyDescent="0.2">
      <c r="A299" s="105"/>
      <c r="B299" s="59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5"/>
      <c r="AP299" s="105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5"/>
      <c r="BB299" s="105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5"/>
      <c r="BN299" s="105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5"/>
      <c r="BZ299" s="105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</row>
    <row r="300" spans="1:88" s="11" customFormat="1" x14ac:dyDescent="0.2">
      <c r="A300" s="105"/>
      <c r="B300" s="59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5"/>
      <c r="AP300" s="105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5"/>
      <c r="BB300" s="105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5"/>
      <c r="BN300" s="105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5"/>
      <c r="BZ300" s="105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</row>
    <row r="301" spans="1:88" s="11" customFormat="1" x14ac:dyDescent="0.2">
      <c r="A301" s="105"/>
      <c r="B301" s="59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5"/>
      <c r="BB301" s="105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5"/>
      <c r="BN301" s="105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5"/>
      <c r="BZ301" s="105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</row>
    <row r="302" spans="1:88" s="11" customFormat="1" x14ac:dyDescent="0.2">
      <c r="A302" s="105"/>
      <c r="B302" s="59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5"/>
      <c r="BB302" s="105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5"/>
      <c r="BN302" s="105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5"/>
      <c r="BZ302" s="105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</row>
    <row r="303" spans="1:88" s="11" customFormat="1" x14ac:dyDescent="0.2">
      <c r="A303" s="105"/>
      <c r="B303" s="59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5"/>
      <c r="BB303" s="105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5"/>
      <c r="BN303" s="105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5"/>
      <c r="BZ303" s="105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</row>
    <row r="304" spans="1:88" s="11" customFormat="1" x14ac:dyDescent="0.2">
      <c r="A304" s="105"/>
      <c r="B304" s="59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5"/>
      <c r="BB304" s="105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5"/>
      <c r="BN304" s="105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5"/>
      <c r="BZ304" s="105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</row>
    <row r="305" spans="1:88" s="11" customFormat="1" x14ac:dyDescent="0.2">
      <c r="A305" s="105"/>
      <c r="B305" s="59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5"/>
      <c r="AP305" s="105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5"/>
      <c r="BB305" s="105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5"/>
      <c r="BN305" s="105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5"/>
      <c r="BZ305" s="105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</row>
    <row r="306" spans="1:88" s="11" customFormat="1" x14ac:dyDescent="0.2">
      <c r="A306" s="105"/>
      <c r="B306" s="59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5"/>
      <c r="BB306" s="105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5"/>
      <c r="BN306" s="105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5"/>
      <c r="BZ306" s="105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</row>
    <row r="307" spans="1:88" s="11" customFormat="1" x14ac:dyDescent="0.2">
      <c r="A307" s="105"/>
      <c r="B307" s="59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5"/>
      <c r="BB307" s="105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5"/>
      <c r="BN307" s="105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5"/>
      <c r="BZ307" s="105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</row>
    <row r="308" spans="1:88" s="11" customFormat="1" x14ac:dyDescent="0.2">
      <c r="A308" s="105"/>
      <c r="B308" s="59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5"/>
      <c r="AP308" s="105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5"/>
      <c r="BB308" s="105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5"/>
      <c r="BN308" s="105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5"/>
      <c r="BZ308" s="105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</row>
    <row r="309" spans="1:88" s="11" customFormat="1" x14ac:dyDescent="0.2">
      <c r="A309" s="105"/>
      <c r="B309" s="59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5"/>
      <c r="AP309" s="105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5"/>
      <c r="BB309" s="105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5"/>
      <c r="BN309" s="105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5"/>
      <c r="BZ309" s="105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</row>
    <row r="310" spans="1:88" s="11" customFormat="1" x14ac:dyDescent="0.2">
      <c r="A310" s="105"/>
      <c r="B310" s="59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5"/>
      <c r="AP310" s="105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5"/>
      <c r="BB310" s="105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5"/>
      <c r="BN310" s="105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5"/>
      <c r="BZ310" s="105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</row>
    <row r="311" spans="1:88" s="11" customFormat="1" x14ac:dyDescent="0.2">
      <c r="A311" s="105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5"/>
      <c r="AP311" s="105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5"/>
      <c r="BB311" s="105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5"/>
      <c r="BN311" s="105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5"/>
      <c r="BZ311" s="105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</row>
    <row r="312" spans="1:88" s="11" customFormat="1" x14ac:dyDescent="0.2">
      <c r="A312" s="105"/>
      <c r="B312" s="59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5"/>
      <c r="AP312" s="105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5"/>
      <c r="BB312" s="105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5"/>
      <c r="BN312" s="105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5"/>
      <c r="BZ312" s="105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</row>
    <row r="313" spans="1:88" s="11" customFormat="1" x14ac:dyDescent="0.2">
      <c r="A313" s="105"/>
      <c r="B313" s="59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5"/>
      <c r="BB313" s="105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5"/>
      <c r="BN313" s="105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5"/>
      <c r="BZ313" s="105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</row>
    <row r="314" spans="1:88" s="11" customFormat="1" x14ac:dyDescent="0.2">
      <c r="A314" s="105"/>
      <c r="B314" s="59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5"/>
      <c r="BB314" s="105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5"/>
      <c r="BN314" s="105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5"/>
      <c r="BZ314" s="105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</row>
    <row r="315" spans="1:88" s="11" customFormat="1" x14ac:dyDescent="0.2">
      <c r="A315" s="105"/>
      <c r="B315" s="59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5"/>
      <c r="BB315" s="105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5"/>
      <c r="BN315" s="105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5"/>
      <c r="BZ315" s="105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</row>
    <row r="316" spans="1:88" s="11" customFormat="1" x14ac:dyDescent="0.2">
      <c r="A316" s="105"/>
      <c r="B316" s="59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5"/>
      <c r="BB316" s="105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5"/>
      <c r="BN316" s="105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5"/>
      <c r="BZ316" s="105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</row>
    <row r="317" spans="1:88" s="11" customFormat="1" x14ac:dyDescent="0.2">
      <c r="A317" s="105"/>
      <c r="B317" s="59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5"/>
      <c r="BZ317" s="105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</row>
    <row r="318" spans="1:88" s="11" customFormat="1" x14ac:dyDescent="0.2">
      <c r="A318" s="105"/>
      <c r="B318" s="59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5"/>
      <c r="BZ318" s="105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</row>
    <row r="319" spans="1:88" s="11" customFormat="1" x14ac:dyDescent="0.2">
      <c r="A319" s="105"/>
      <c r="B319" s="59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5"/>
      <c r="AP319" s="105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5"/>
      <c r="BN319" s="105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5"/>
      <c r="BZ319" s="105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</row>
    <row r="320" spans="1:88" s="11" customFormat="1" x14ac:dyDescent="0.2">
      <c r="A320" s="105"/>
      <c r="B320" s="59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5"/>
      <c r="AP320" s="105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5"/>
      <c r="BN320" s="105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5"/>
      <c r="BZ320" s="105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</row>
    <row r="321" spans="1:88" s="11" customFormat="1" x14ac:dyDescent="0.2">
      <c r="A321" s="105"/>
      <c r="B321" s="59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5"/>
      <c r="AP321" s="105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5"/>
      <c r="BZ321" s="105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</row>
    <row r="322" spans="1:88" s="11" customFormat="1" x14ac:dyDescent="0.2">
      <c r="A322" s="105"/>
      <c r="B322" s="59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5"/>
      <c r="BZ322" s="105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</row>
    <row r="323" spans="1:88" s="11" customFormat="1" x14ac:dyDescent="0.2">
      <c r="A323" s="105"/>
      <c r="B323" s="59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5"/>
      <c r="AP323" s="105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5"/>
      <c r="BZ323" s="105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</row>
    <row r="324" spans="1:88" s="11" customFormat="1" x14ac:dyDescent="0.2">
      <c r="A324" s="105"/>
      <c r="B324" s="59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5"/>
      <c r="AP324" s="105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5"/>
      <c r="BB324" s="105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5"/>
      <c r="BN324" s="105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5"/>
      <c r="BZ324" s="105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</row>
    <row r="325" spans="1:88" s="11" customFormat="1" x14ac:dyDescent="0.2">
      <c r="A325" s="105"/>
      <c r="B325" s="59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5"/>
      <c r="AP325" s="105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5"/>
      <c r="BB325" s="105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5"/>
      <c r="BN325" s="105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5"/>
      <c r="BZ325" s="105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</row>
    <row r="326" spans="1:88" s="11" customFormat="1" x14ac:dyDescent="0.2">
      <c r="A326" s="105"/>
      <c r="B326" s="59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5"/>
      <c r="AP326" s="105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5"/>
      <c r="BB326" s="105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5"/>
      <c r="BN326" s="105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5"/>
      <c r="BZ326" s="105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</row>
    <row r="327" spans="1:88" s="11" customFormat="1" x14ac:dyDescent="0.2">
      <c r="A327" s="105"/>
      <c r="B327" s="59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5"/>
      <c r="AP327" s="105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5"/>
      <c r="BB327" s="105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5"/>
      <c r="BN327" s="105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5"/>
      <c r="BZ327" s="105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</row>
    <row r="328" spans="1:88" s="11" customFormat="1" x14ac:dyDescent="0.2">
      <c r="A328" s="105"/>
      <c r="B328" s="59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5"/>
      <c r="AP328" s="105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5"/>
      <c r="BB328" s="105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5"/>
      <c r="BN328" s="105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5"/>
      <c r="BZ328" s="105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</row>
    <row r="329" spans="1:88" s="11" customFormat="1" x14ac:dyDescent="0.2">
      <c r="A329" s="105"/>
      <c r="B329" s="59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5"/>
      <c r="AP329" s="105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5"/>
      <c r="BB329" s="105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5"/>
      <c r="BN329" s="105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5"/>
      <c r="BZ329" s="105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</row>
    <row r="330" spans="1:88" s="11" customFormat="1" x14ac:dyDescent="0.2">
      <c r="A330" s="105"/>
      <c r="B330" s="59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5"/>
      <c r="AP330" s="105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5"/>
      <c r="BB330" s="105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5"/>
      <c r="BN330" s="105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5"/>
      <c r="BZ330" s="105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</row>
    <row r="331" spans="1:88" s="11" customFormat="1" x14ac:dyDescent="0.2">
      <c r="A331" s="105"/>
      <c r="B331" s="59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5"/>
      <c r="AP331" s="105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5"/>
      <c r="BB331" s="105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5"/>
      <c r="BN331" s="105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5"/>
      <c r="BZ331" s="105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</row>
    <row r="332" spans="1:88" s="11" customFormat="1" x14ac:dyDescent="0.2">
      <c r="A332" s="105"/>
      <c r="B332" s="59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5"/>
      <c r="AP332" s="105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5"/>
      <c r="BB332" s="105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5"/>
      <c r="BN332" s="105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5"/>
      <c r="BZ332" s="105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</row>
    <row r="333" spans="1:88" s="11" customFormat="1" x14ac:dyDescent="0.2">
      <c r="A333" s="105"/>
      <c r="B333" s="59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5"/>
      <c r="AP333" s="105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5"/>
      <c r="BB333" s="105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5"/>
      <c r="BN333" s="105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5"/>
      <c r="BZ333" s="105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</row>
    <row r="334" spans="1:88" s="11" customFormat="1" x14ac:dyDescent="0.2">
      <c r="A334" s="105"/>
      <c r="B334" s="59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5"/>
      <c r="AP334" s="105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5"/>
      <c r="BB334" s="105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5"/>
      <c r="BN334" s="105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5"/>
      <c r="BZ334" s="105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</row>
    <row r="335" spans="1:88" s="11" customFormat="1" x14ac:dyDescent="0.2">
      <c r="A335" s="105"/>
      <c r="B335" s="59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5"/>
      <c r="AP335" s="105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5"/>
      <c r="BB335" s="105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5"/>
      <c r="BN335" s="105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5"/>
      <c r="BZ335" s="105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</row>
    <row r="336" spans="1:88" s="11" customFormat="1" x14ac:dyDescent="0.2">
      <c r="A336" s="105"/>
      <c r="B336" s="59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5"/>
      <c r="AP336" s="105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5"/>
      <c r="BB336" s="105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5"/>
      <c r="BN336" s="105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5"/>
      <c r="BZ336" s="105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</row>
    <row r="337" spans="1:88" s="11" customFormat="1" x14ac:dyDescent="0.2">
      <c r="A337" s="105"/>
      <c r="B337" s="59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5"/>
      <c r="BB337" s="105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5"/>
      <c r="BN337" s="105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5"/>
      <c r="BZ337" s="105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</row>
    <row r="338" spans="1:88" s="11" customFormat="1" x14ac:dyDescent="0.2">
      <c r="A338" s="105"/>
      <c r="B338" s="59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5"/>
      <c r="BB338" s="105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5"/>
      <c r="BN338" s="105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5"/>
      <c r="BZ338" s="105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</row>
    <row r="339" spans="1:88" s="11" customFormat="1" x14ac:dyDescent="0.2">
      <c r="A339" s="105"/>
      <c r="B339" s="59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5"/>
      <c r="AP339" s="105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5"/>
      <c r="BB339" s="105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5"/>
      <c r="BN339" s="105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5"/>
      <c r="BZ339" s="105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</row>
    <row r="340" spans="1:88" s="11" customFormat="1" x14ac:dyDescent="0.2">
      <c r="A340" s="105"/>
      <c r="B340" s="59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5"/>
      <c r="AP340" s="105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5"/>
      <c r="BZ340" s="105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</row>
    <row r="341" spans="1:88" s="11" customFormat="1" x14ac:dyDescent="0.2">
      <c r="A341" s="105"/>
      <c r="B341" s="59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5"/>
      <c r="AP341" s="105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5"/>
      <c r="BB341" s="105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5"/>
      <c r="BN341" s="105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5"/>
      <c r="BZ341" s="105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</row>
    <row r="342" spans="1:88" s="11" customFormat="1" x14ac:dyDescent="0.2">
      <c r="A342" s="105"/>
      <c r="B342" s="59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5"/>
      <c r="BN342" s="105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5"/>
      <c r="BZ342" s="105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</row>
    <row r="343" spans="1:88" s="11" customFormat="1" x14ac:dyDescent="0.2">
      <c r="A343" s="105"/>
      <c r="B343" s="59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5"/>
      <c r="BN343" s="105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5"/>
      <c r="BZ343" s="105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</row>
    <row r="344" spans="1:88" s="11" customFormat="1" x14ac:dyDescent="0.2">
      <c r="A344" s="105"/>
      <c r="B344" s="59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5"/>
      <c r="BN344" s="105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5"/>
      <c r="BZ344" s="105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</row>
    <row r="345" spans="1:88" s="11" customFormat="1" x14ac:dyDescent="0.2">
      <c r="A345" s="105"/>
      <c r="B345" s="59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5"/>
      <c r="BN345" s="105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5"/>
      <c r="BZ345" s="105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</row>
    <row r="346" spans="1:88" s="11" customFormat="1" x14ac:dyDescent="0.2">
      <c r="A346" s="105"/>
      <c r="B346" s="59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5"/>
      <c r="BN346" s="105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5"/>
      <c r="BZ346" s="105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</row>
    <row r="347" spans="1:88" s="11" customFormat="1" x14ac:dyDescent="0.2">
      <c r="A347" s="105"/>
      <c r="B347" s="59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5"/>
      <c r="BN347" s="105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5"/>
      <c r="BZ347" s="105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</row>
    <row r="348" spans="1:88" s="11" customFormat="1" x14ac:dyDescent="0.2">
      <c r="A348" s="105"/>
      <c r="B348" s="59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5"/>
      <c r="BN348" s="105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5"/>
      <c r="BZ348" s="105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</row>
    <row r="349" spans="1:88" s="11" customFormat="1" x14ac:dyDescent="0.2">
      <c r="A349" s="105"/>
      <c r="B349" s="59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5"/>
      <c r="BN349" s="105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5"/>
      <c r="BZ349" s="105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</row>
    <row r="350" spans="1:88" s="11" customFormat="1" x14ac:dyDescent="0.2">
      <c r="A350" s="105"/>
      <c r="B350" s="59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5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</row>
    <row r="351" spans="1:88" s="11" customFormat="1" x14ac:dyDescent="0.2">
      <c r="A351" s="105"/>
      <c r="B351" s="59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5"/>
      <c r="BN351" s="105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5"/>
      <c r="BZ351" s="105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</row>
    <row r="352" spans="1:88" s="11" customFormat="1" x14ac:dyDescent="0.2">
      <c r="A352" s="105"/>
      <c r="B352" s="59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5"/>
      <c r="AP352" s="105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5"/>
      <c r="BN352" s="105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5"/>
      <c r="BZ352" s="105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</row>
    <row r="353" spans="1:88" s="11" customFormat="1" x14ac:dyDescent="0.2">
      <c r="A353" s="105"/>
      <c r="B353" s="59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5"/>
      <c r="AP353" s="105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5"/>
      <c r="BN353" s="105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5"/>
      <c r="BZ353" s="105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</row>
    <row r="354" spans="1:88" s="11" customFormat="1" x14ac:dyDescent="0.2">
      <c r="A354" s="105"/>
      <c r="B354" s="59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5"/>
      <c r="AP354" s="105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5"/>
      <c r="BB354" s="105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5"/>
      <c r="BN354" s="105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5"/>
      <c r="BZ354" s="105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</row>
    <row r="355" spans="1:88" s="11" customFormat="1" x14ac:dyDescent="0.2">
      <c r="A355" s="105"/>
      <c r="B355" s="59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5"/>
      <c r="AP355" s="105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5"/>
      <c r="BN355" s="105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5"/>
      <c r="BZ355" s="105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</row>
    <row r="356" spans="1:88" s="11" customFormat="1" x14ac:dyDescent="0.2">
      <c r="A356" s="105"/>
      <c r="B356" s="59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5"/>
      <c r="BN356" s="105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5"/>
      <c r="BZ356" s="105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</row>
    <row r="357" spans="1:88" s="11" customFormat="1" x14ac:dyDescent="0.2">
      <c r="A357" s="105"/>
      <c r="B357" s="59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5"/>
      <c r="BN357" s="105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5"/>
      <c r="BZ357" s="105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</row>
    <row r="358" spans="1:88" s="11" customFormat="1" x14ac:dyDescent="0.2">
      <c r="A358" s="105"/>
      <c r="B358" s="59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5"/>
      <c r="BN358" s="105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5"/>
      <c r="BZ358" s="105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</row>
    <row r="359" spans="1:88" s="11" customFormat="1" x14ac:dyDescent="0.2">
      <c r="A359" s="105"/>
      <c r="B359" s="59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5"/>
      <c r="BB359" s="105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5"/>
      <c r="BN359" s="105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5"/>
      <c r="BZ359" s="105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</row>
    <row r="360" spans="1:88" s="11" customFormat="1" x14ac:dyDescent="0.2">
      <c r="A360" s="105"/>
      <c r="B360" s="59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5"/>
      <c r="BN360" s="105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5"/>
      <c r="BZ360" s="105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</row>
    <row r="361" spans="1:88" s="11" customFormat="1" x14ac:dyDescent="0.2">
      <c r="A361" s="105"/>
      <c r="B361" s="59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5"/>
      <c r="AP361" s="105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5"/>
      <c r="BN361" s="105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5"/>
      <c r="BZ361" s="105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</row>
    <row r="362" spans="1:88" s="11" customFormat="1" x14ac:dyDescent="0.2">
      <c r="A362" s="105"/>
      <c r="B362" s="59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5"/>
      <c r="BN362" s="105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5"/>
      <c r="BZ362" s="105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</row>
    <row r="363" spans="1:88" s="11" customFormat="1" x14ac:dyDescent="0.2">
      <c r="A363" s="105"/>
      <c r="B363" s="59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5"/>
      <c r="AP363" s="105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5"/>
      <c r="BB363" s="105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5"/>
      <c r="BN363" s="105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5"/>
      <c r="BZ363" s="105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</row>
    <row r="364" spans="1:88" s="11" customFormat="1" x14ac:dyDescent="0.2">
      <c r="A364" s="105"/>
      <c r="B364" s="59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5"/>
      <c r="AP364" s="105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5"/>
      <c r="BB364" s="105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5"/>
      <c r="BN364" s="105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5"/>
      <c r="BZ364" s="105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</row>
    <row r="365" spans="1:88" s="11" customFormat="1" x14ac:dyDescent="0.2">
      <c r="A365" s="105"/>
      <c r="B365" s="59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5"/>
      <c r="AP365" s="105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5"/>
      <c r="BB365" s="105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5"/>
      <c r="BN365" s="105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5"/>
      <c r="BZ365" s="105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</row>
    <row r="366" spans="1:88" s="11" customFormat="1" x14ac:dyDescent="0.2">
      <c r="A366" s="105"/>
      <c r="B366" s="59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5"/>
      <c r="AP366" s="105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5"/>
      <c r="BN366" s="105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5"/>
      <c r="BZ366" s="105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</row>
    <row r="367" spans="1:88" s="11" customFormat="1" x14ac:dyDescent="0.2">
      <c r="A367" s="105"/>
      <c r="B367" s="59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5"/>
      <c r="BB367" s="105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5"/>
      <c r="BN367" s="105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5"/>
      <c r="BZ367" s="105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</row>
    <row r="368" spans="1:88" s="11" customFormat="1" x14ac:dyDescent="0.2">
      <c r="A368" s="105"/>
      <c r="B368" s="59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5"/>
      <c r="BN368" s="105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5"/>
      <c r="BZ368" s="105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</row>
    <row r="369" spans="1:88" s="11" customFormat="1" x14ac:dyDescent="0.2">
      <c r="A369" s="105"/>
      <c r="B369" s="59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5"/>
      <c r="BN369" s="105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5"/>
      <c r="BZ369" s="105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</row>
    <row r="370" spans="1:88" s="11" customFormat="1" x14ac:dyDescent="0.2">
      <c r="A370" s="105"/>
      <c r="B370" s="59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5"/>
      <c r="BN370" s="105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5"/>
      <c r="BZ370" s="105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</row>
    <row r="371" spans="1:88" s="11" customFormat="1" x14ac:dyDescent="0.2">
      <c r="A371" s="105"/>
      <c r="B371" s="59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5"/>
      <c r="BN371" s="105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5"/>
      <c r="BZ371" s="105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</row>
    <row r="372" spans="1:88" s="11" customFormat="1" x14ac:dyDescent="0.2">
      <c r="A372" s="105"/>
      <c r="B372" s="59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5"/>
      <c r="BB372" s="105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5"/>
      <c r="BN372" s="105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5"/>
      <c r="BZ372" s="105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</row>
    <row r="373" spans="1:88" s="11" customFormat="1" x14ac:dyDescent="0.2">
      <c r="A373" s="105"/>
      <c r="B373" s="59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5"/>
      <c r="BN373" s="105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5"/>
      <c r="BZ373" s="105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</row>
    <row r="374" spans="1:88" s="11" customFormat="1" x14ac:dyDescent="0.2">
      <c r="A374" s="105"/>
      <c r="B374" s="59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5"/>
      <c r="BZ374" s="105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</row>
    <row r="375" spans="1:88" s="11" customFormat="1" x14ac:dyDescent="0.2">
      <c r="A375" s="105"/>
      <c r="B375" s="59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5"/>
      <c r="BN375" s="105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5"/>
      <c r="BZ375" s="105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</row>
    <row r="376" spans="1:88" s="11" customFormat="1" x14ac:dyDescent="0.2">
      <c r="A376" s="105"/>
      <c r="B376" s="59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5"/>
      <c r="BN376" s="105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5"/>
      <c r="BZ376" s="105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</row>
    <row r="377" spans="1:88" s="11" customFormat="1" x14ac:dyDescent="0.2">
      <c r="A377" s="105"/>
      <c r="B377" s="59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5"/>
      <c r="AP377" s="105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5"/>
      <c r="BB377" s="105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5"/>
      <c r="BN377" s="105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5"/>
      <c r="BZ377" s="105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</row>
    <row r="378" spans="1:88" s="11" customFormat="1" x14ac:dyDescent="0.2">
      <c r="A378" s="105"/>
      <c r="B378" s="59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5"/>
      <c r="AP378" s="105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5"/>
      <c r="BB378" s="105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5"/>
      <c r="BN378" s="105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5"/>
      <c r="BZ378" s="105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</row>
    <row r="379" spans="1:88" s="11" customFormat="1" x14ac:dyDescent="0.2">
      <c r="A379" s="105"/>
      <c r="B379" s="59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5"/>
      <c r="AP379" s="105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5"/>
      <c r="BB379" s="105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5"/>
      <c r="BN379" s="105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5"/>
      <c r="BZ379" s="105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</row>
    <row r="380" spans="1:88" s="11" customFormat="1" x14ac:dyDescent="0.2">
      <c r="A380" s="105"/>
      <c r="B380" s="59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5"/>
      <c r="AP380" s="105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5"/>
      <c r="BB380" s="105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5"/>
      <c r="BN380" s="105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5"/>
      <c r="BZ380" s="105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</row>
    <row r="381" spans="1:88" s="11" customFormat="1" x14ac:dyDescent="0.2">
      <c r="A381" s="105"/>
      <c r="B381" s="59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5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</row>
    <row r="382" spans="1:88" s="11" customFormat="1" x14ac:dyDescent="0.2">
      <c r="A382" s="105"/>
      <c r="B382" s="59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5"/>
      <c r="AP382" s="105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5"/>
      <c r="BB382" s="105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5"/>
      <c r="BN382" s="105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5"/>
      <c r="BZ382" s="105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</row>
    <row r="383" spans="1:88" s="11" customFormat="1" x14ac:dyDescent="0.2">
      <c r="A383" s="105"/>
      <c r="B383" s="59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</row>
    <row r="384" spans="1:88" s="11" customFormat="1" x14ac:dyDescent="0.2">
      <c r="A384" s="105"/>
      <c r="B384" s="59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5"/>
      <c r="AP384" s="105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5"/>
      <c r="BB384" s="105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5"/>
      <c r="BN384" s="105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5"/>
      <c r="BZ384" s="105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</row>
    <row r="385" spans="1:88" s="11" customFormat="1" x14ac:dyDescent="0.2">
      <c r="A385" s="105"/>
      <c r="B385" s="59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5"/>
      <c r="AP385" s="105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5"/>
      <c r="BB385" s="105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5"/>
      <c r="BN385" s="105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5"/>
      <c r="BZ385" s="105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</row>
    <row r="386" spans="1:88" s="11" customFormat="1" x14ac:dyDescent="0.2">
      <c r="A386" s="105"/>
      <c r="B386" s="59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5"/>
      <c r="AP386" s="105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5"/>
      <c r="BB386" s="105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5"/>
      <c r="BN386" s="105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5"/>
      <c r="BZ386" s="105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</row>
    <row r="387" spans="1:88" s="11" customFormat="1" x14ac:dyDescent="0.2">
      <c r="A387" s="105"/>
      <c r="B387" s="59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5"/>
      <c r="AP387" s="105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5"/>
      <c r="BB387" s="105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5"/>
      <c r="BN387" s="105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5"/>
      <c r="BZ387" s="105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</row>
    <row r="388" spans="1:88" s="11" customFormat="1" x14ac:dyDescent="0.2">
      <c r="A388" s="105"/>
      <c r="B388" s="59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5"/>
      <c r="BN388" s="105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5"/>
      <c r="BZ388" s="105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</row>
    <row r="389" spans="1:88" s="11" customFormat="1" x14ac:dyDescent="0.2">
      <c r="A389" s="105"/>
      <c r="B389" s="59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5"/>
      <c r="AP389" s="105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5"/>
      <c r="BN389" s="105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5"/>
      <c r="BZ389" s="105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</row>
    <row r="390" spans="1:88" s="11" customFormat="1" x14ac:dyDescent="0.2">
      <c r="A390" s="105"/>
      <c r="B390" s="59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5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</row>
    <row r="391" spans="1:88" s="11" customFormat="1" x14ac:dyDescent="0.2">
      <c r="A391" s="105"/>
      <c r="B391" s="59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5"/>
      <c r="AP391" s="105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5"/>
      <c r="BN391" s="105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5"/>
      <c r="BZ391" s="105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</row>
    <row r="392" spans="1:88" s="11" customFormat="1" x14ac:dyDescent="0.2">
      <c r="A392" s="105"/>
      <c r="B392" s="59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5"/>
      <c r="AP392" s="105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5"/>
      <c r="BB392" s="105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5"/>
      <c r="BN392" s="105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5"/>
      <c r="BZ392" s="105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</row>
    <row r="393" spans="1:88" s="11" customFormat="1" x14ac:dyDescent="0.2">
      <c r="A393" s="105"/>
      <c r="B393" s="59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5"/>
      <c r="AP393" s="105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5"/>
      <c r="BN393" s="105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5"/>
      <c r="BZ393" s="105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</row>
    <row r="394" spans="1:88" s="11" customFormat="1" x14ac:dyDescent="0.2">
      <c r="A394" s="105"/>
      <c r="B394" s="59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5"/>
      <c r="AP394" s="105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5"/>
      <c r="BB394" s="105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5"/>
      <c r="BN394" s="105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5"/>
      <c r="BZ394" s="105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</row>
    <row r="395" spans="1:88" s="11" customFormat="1" x14ac:dyDescent="0.2">
      <c r="A395" s="105"/>
      <c r="B395" s="59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5"/>
      <c r="AP395" s="105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5"/>
      <c r="BB395" s="105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5"/>
      <c r="BN395" s="105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5"/>
      <c r="BZ395" s="105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</row>
    <row r="396" spans="1:88" s="11" customFormat="1" x14ac:dyDescent="0.2">
      <c r="A396" s="105"/>
      <c r="B396" s="59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5"/>
      <c r="AP396" s="105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5"/>
      <c r="BB396" s="105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5"/>
      <c r="BN396" s="105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5"/>
      <c r="BZ396" s="105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</row>
    <row r="397" spans="1:88" s="11" customFormat="1" x14ac:dyDescent="0.2">
      <c r="A397" s="105"/>
      <c r="B397" s="59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5"/>
      <c r="AP397" s="105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5"/>
      <c r="BB397" s="105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5"/>
      <c r="BN397" s="105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5"/>
      <c r="BZ397" s="105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</row>
    <row r="398" spans="1:88" s="11" customFormat="1" x14ac:dyDescent="0.2">
      <c r="A398" s="105"/>
      <c r="B398" s="59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5"/>
      <c r="AP398" s="105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5"/>
      <c r="BB398" s="105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5"/>
      <c r="BN398" s="105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5"/>
      <c r="BZ398" s="105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</row>
    <row r="399" spans="1:88" s="11" customFormat="1" x14ac:dyDescent="0.2">
      <c r="A399" s="105"/>
      <c r="B399" s="59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5"/>
      <c r="AP399" s="105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5"/>
      <c r="BB399" s="105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5"/>
      <c r="BN399" s="105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5"/>
      <c r="BZ399" s="105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</row>
    <row r="400" spans="1:88" s="11" customFormat="1" x14ac:dyDescent="0.2">
      <c r="A400" s="105"/>
      <c r="B400" s="59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5"/>
      <c r="AP400" s="105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5"/>
      <c r="BB400" s="105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5"/>
      <c r="BN400" s="105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5"/>
      <c r="BZ400" s="105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</row>
    <row r="401" spans="1:88" s="11" customFormat="1" x14ac:dyDescent="0.2">
      <c r="A401" s="105"/>
      <c r="B401" s="59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5"/>
      <c r="AP401" s="105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5"/>
      <c r="BB401" s="105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5"/>
      <c r="BN401" s="105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5"/>
      <c r="BZ401" s="105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</row>
    <row r="402" spans="1:88" s="11" customFormat="1" x14ac:dyDescent="0.2">
      <c r="A402" s="105"/>
      <c r="B402" s="59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5"/>
      <c r="AP402" s="105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5"/>
      <c r="BB402" s="105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5"/>
      <c r="BN402" s="105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5"/>
      <c r="BZ402" s="105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</row>
    <row r="403" spans="1:88" s="11" customFormat="1" x14ac:dyDescent="0.2">
      <c r="A403" s="105"/>
      <c r="B403" s="59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5"/>
      <c r="AP403" s="105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5"/>
      <c r="BB403" s="105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5"/>
      <c r="BN403" s="105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5"/>
      <c r="BZ403" s="105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</row>
    <row r="404" spans="1:88" s="11" customFormat="1" x14ac:dyDescent="0.2">
      <c r="A404" s="105"/>
      <c r="B404" s="59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5"/>
      <c r="AP404" s="105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5"/>
      <c r="BB404" s="105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5"/>
      <c r="BN404" s="105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5"/>
      <c r="BZ404" s="105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</row>
    <row r="405" spans="1:88" s="11" customFormat="1" x14ac:dyDescent="0.2">
      <c r="A405" s="105"/>
      <c r="B405" s="59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5"/>
      <c r="AP405" s="105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5"/>
      <c r="BB405" s="105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5"/>
      <c r="BN405" s="105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5"/>
      <c r="BZ405" s="105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</row>
    <row r="406" spans="1:88" s="11" customFormat="1" x14ac:dyDescent="0.2">
      <c r="A406" s="105"/>
      <c r="B406" s="59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5"/>
      <c r="AP406" s="105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5"/>
      <c r="BB406" s="105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5"/>
      <c r="BN406" s="105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5"/>
      <c r="BZ406" s="105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</row>
    <row r="407" spans="1:88" s="11" customFormat="1" x14ac:dyDescent="0.2">
      <c r="A407" s="105"/>
      <c r="B407" s="59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5"/>
      <c r="AP407" s="105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5"/>
      <c r="BB407" s="105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5"/>
      <c r="BN407" s="105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5"/>
      <c r="BZ407" s="105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</row>
    <row r="408" spans="1:88" s="11" customFormat="1" x14ac:dyDescent="0.2">
      <c r="A408" s="105"/>
      <c r="B408" s="59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5"/>
      <c r="AP408" s="105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5"/>
      <c r="BB408" s="105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5"/>
      <c r="BN408" s="105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5"/>
      <c r="BZ408" s="105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</row>
    <row r="409" spans="1:88" s="11" customFormat="1" x14ac:dyDescent="0.2">
      <c r="A409" s="105"/>
      <c r="B409" s="59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5"/>
      <c r="AP409" s="105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5"/>
      <c r="BB409" s="105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5"/>
      <c r="BN409" s="105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5"/>
      <c r="BZ409" s="105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</row>
    <row r="410" spans="1:88" s="11" customFormat="1" x14ac:dyDescent="0.2">
      <c r="A410" s="105"/>
      <c r="B410" s="59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5"/>
      <c r="AP410" s="105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5"/>
      <c r="BB410" s="105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5"/>
      <c r="BN410" s="105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5"/>
      <c r="BZ410" s="105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</row>
    <row r="411" spans="1:88" s="11" customFormat="1" x14ac:dyDescent="0.2">
      <c r="A411" s="105"/>
      <c r="B411" s="59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5"/>
      <c r="AP411" s="105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5"/>
      <c r="BB411" s="105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5"/>
      <c r="BN411" s="105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5"/>
      <c r="BZ411" s="105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</row>
    <row r="412" spans="1:88" s="11" customFormat="1" x14ac:dyDescent="0.2">
      <c r="A412" s="105"/>
      <c r="B412" s="59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5"/>
      <c r="AT412" s="105"/>
      <c r="AU412" s="105"/>
      <c r="AV412" s="105"/>
      <c r="AW412" s="105"/>
      <c r="AX412" s="105"/>
      <c r="AY412" s="105"/>
      <c r="AZ412" s="105"/>
      <c r="BA412" s="105"/>
      <c r="BB412" s="105"/>
      <c r="BC412" s="105"/>
      <c r="BD412" s="105"/>
      <c r="BE412" s="105"/>
      <c r="BF412" s="105"/>
      <c r="BG412" s="105"/>
      <c r="BH412" s="105"/>
      <c r="BI412" s="105"/>
      <c r="BJ412" s="105"/>
      <c r="BK412" s="105"/>
      <c r="BL412" s="105"/>
      <c r="BM412" s="105"/>
      <c r="BN412" s="105"/>
      <c r="BO412" s="105"/>
      <c r="BP412" s="105"/>
      <c r="BQ412" s="105"/>
      <c r="BR412" s="105"/>
      <c r="BS412" s="105"/>
      <c r="BT412" s="105"/>
      <c r="BU412" s="105"/>
      <c r="BV412" s="105"/>
      <c r="BW412" s="105"/>
      <c r="BX412" s="105"/>
      <c r="BY412" s="105"/>
      <c r="BZ412" s="105"/>
      <c r="CA412" s="105"/>
      <c r="CB412" s="105"/>
      <c r="CC412" s="105"/>
      <c r="CD412" s="105"/>
      <c r="CE412" s="105"/>
      <c r="CF412" s="105"/>
      <c r="CG412" s="105"/>
      <c r="CH412" s="105"/>
      <c r="CI412" s="105"/>
      <c r="CJ412" s="105"/>
    </row>
    <row r="413" spans="1:88" s="11" customFormat="1" x14ac:dyDescent="0.2">
      <c r="A413" s="105"/>
      <c r="B413" s="59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5"/>
      <c r="AT413" s="105"/>
      <c r="AU413" s="105"/>
      <c r="AV413" s="105"/>
      <c r="AW413" s="105"/>
      <c r="AX413" s="105"/>
      <c r="AY413" s="105"/>
      <c r="AZ413" s="105"/>
      <c r="BA413" s="105"/>
      <c r="BB413" s="105"/>
      <c r="BC413" s="105"/>
      <c r="BD413" s="105"/>
      <c r="BE413" s="105"/>
      <c r="BF413" s="105"/>
      <c r="BG413" s="105"/>
      <c r="BH413" s="105"/>
      <c r="BI413" s="105"/>
      <c r="BJ413" s="105"/>
      <c r="BK413" s="105"/>
      <c r="BL413" s="105"/>
      <c r="BM413" s="105"/>
      <c r="BN413" s="105"/>
      <c r="BO413" s="105"/>
      <c r="BP413" s="105"/>
      <c r="BQ413" s="105"/>
      <c r="BR413" s="105"/>
      <c r="BS413" s="105"/>
      <c r="BT413" s="105"/>
      <c r="BU413" s="105"/>
      <c r="BV413" s="105"/>
      <c r="BW413" s="105"/>
      <c r="BX413" s="105"/>
      <c r="BY413" s="105"/>
      <c r="BZ413" s="105"/>
      <c r="CA413" s="105"/>
      <c r="CB413" s="105"/>
      <c r="CC413" s="105"/>
      <c r="CD413" s="105"/>
      <c r="CE413" s="105"/>
      <c r="CF413" s="105"/>
      <c r="CG413" s="105"/>
      <c r="CH413" s="105"/>
      <c r="CI413" s="105"/>
      <c r="CJ413" s="105"/>
    </row>
    <row r="414" spans="1:88" s="11" customFormat="1" x14ac:dyDescent="0.2">
      <c r="A414" s="105"/>
      <c r="B414" s="59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5"/>
      <c r="AT414" s="105"/>
      <c r="AU414" s="105"/>
      <c r="AV414" s="105"/>
      <c r="AW414" s="105"/>
      <c r="AX414" s="105"/>
      <c r="AY414" s="105"/>
      <c r="AZ414" s="105"/>
      <c r="BA414" s="105"/>
      <c r="BB414" s="105"/>
      <c r="BC414" s="105"/>
      <c r="BD414" s="105"/>
      <c r="BE414" s="105"/>
      <c r="BF414" s="105"/>
      <c r="BG414" s="105"/>
      <c r="BH414" s="105"/>
      <c r="BI414" s="105"/>
      <c r="BJ414" s="105"/>
      <c r="BK414" s="105"/>
      <c r="BL414" s="105"/>
      <c r="BM414" s="105"/>
      <c r="BN414" s="105"/>
      <c r="BO414" s="105"/>
      <c r="BP414" s="105"/>
      <c r="BQ414" s="105"/>
      <c r="BR414" s="105"/>
      <c r="BS414" s="105"/>
      <c r="BT414" s="105"/>
      <c r="BU414" s="105"/>
      <c r="BV414" s="105"/>
      <c r="BW414" s="105"/>
      <c r="BX414" s="105"/>
      <c r="BY414" s="105"/>
      <c r="BZ414" s="105"/>
      <c r="CA414" s="105"/>
      <c r="CB414" s="105"/>
      <c r="CC414" s="105"/>
      <c r="CD414" s="105"/>
      <c r="CE414" s="105"/>
      <c r="CF414" s="105"/>
      <c r="CG414" s="105"/>
      <c r="CH414" s="105"/>
      <c r="CI414" s="105"/>
      <c r="CJ414" s="105"/>
    </row>
    <row r="415" spans="1:88" s="11" customFormat="1" x14ac:dyDescent="0.2">
      <c r="A415" s="105"/>
      <c r="B415" s="59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5"/>
      <c r="AT415" s="105"/>
      <c r="AU415" s="105"/>
      <c r="AV415" s="105"/>
      <c r="AW415" s="105"/>
      <c r="AX415" s="105"/>
      <c r="AY415" s="105"/>
      <c r="AZ415" s="105"/>
      <c r="BA415" s="105"/>
      <c r="BB415" s="105"/>
      <c r="BC415" s="105"/>
      <c r="BD415" s="105"/>
      <c r="BE415" s="105"/>
      <c r="BF415" s="105"/>
      <c r="BG415" s="105"/>
      <c r="BH415" s="105"/>
      <c r="BI415" s="105"/>
      <c r="BJ415" s="105"/>
      <c r="BK415" s="105"/>
      <c r="BL415" s="105"/>
      <c r="BM415" s="105"/>
      <c r="BN415" s="105"/>
      <c r="BO415" s="105"/>
      <c r="BP415" s="105"/>
      <c r="BQ415" s="105"/>
      <c r="BR415" s="105"/>
      <c r="BS415" s="105"/>
      <c r="BT415" s="105"/>
      <c r="BU415" s="105"/>
      <c r="BV415" s="105"/>
      <c r="BW415" s="105"/>
      <c r="BX415" s="105"/>
      <c r="BY415" s="105"/>
      <c r="BZ415" s="105"/>
      <c r="CA415" s="105"/>
      <c r="CB415" s="105"/>
      <c r="CC415" s="105"/>
      <c r="CD415" s="105"/>
      <c r="CE415" s="105"/>
      <c r="CF415" s="105"/>
      <c r="CG415" s="105"/>
      <c r="CH415" s="105"/>
      <c r="CI415" s="105"/>
      <c r="CJ415" s="105"/>
    </row>
    <row r="416" spans="1:88" s="11" customFormat="1" x14ac:dyDescent="0.2">
      <c r="A416" s="105"/>
      <c r="B416" s="59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5"/>
      <c r="AT416" s="105"/>
      <c r="AU416" s="105"/>
      <c r="AV416" s="105"/>
      <c r="AW416" s="105"/>
      <c r="AX416" s="105"/>
      <c r="AY416" s="105"/>
      <c r="AZ416" s="105"/>
      <c r="BA416" s="105"/>
      <c r="BB416" s="105"/>
      <c r="BC416" s="105"/>
      <c r="BD416" s="105"/>
      <c r="BE416" s="105"/>
      <c r="BF416" s="105"/>
      <c r="BG416" s="105"/>
      <c r="BH416" s="105"/>
      <c r="BI416" s="105"/>
      <c r="BJ416" s="105"/>
      <c r="BK416" s="105"/>
      <c r="BL416" s="105"/>
      <c r="BM416" s="105"/>
      <c r="BN416" s="105"/>
      <c r="BO416" s="105"/>
      <c r="BP416" s="105"/>
      <c r="BQ416" s="105"/>
      <c r="BR416" s="105"/>
      <c r="BS416" s="105"/>
      <c r="BT416" s="105"/>
      <c r="BU416" s="105"/>
      <c r="BV416" s="105"/>
      <c r="BW416" s="105"/>
      <c r="BX416" s="105"/>
      <c r="BY416" s="105"/>
      <c r="BZ416" s="105"/>
      <c r="CA416" s="105"/>
      <c r="CB416" s="105"/>
      <c r="CC416" s="105"/>
      <c r="CD416" s="105"/>
      <c r="CE416" s="105"/>
      <c r="CF416" s="105"/>
      <c r="CG416" s="105"/>
      <c r="CH416" s="105"/>
      <c r="CI416" s="105"/>
      <c r="CJ416" s="105"/>
    </row>
    <row r="417" spans="1:88" s="11" customFormat="1" x14ac:dyDescent="0.2">
      <c r="A417" s="105"/>
      <c r="B417" s="59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5"/>
      <c r="AO417" s="105"/>
      <c r="AP417" s="105"/>
      <c r="AQ417" s="105"/>
      <c r="AR417" s="105"/>
      <c r="AS417" s="105"/>
      <c r="AT417" s="105"/>
      <c r="AU417" s="105"/>
      <c r="AV417" s="105"/>
      <c r="AW417" s="105"/>
      <c r="AX417" s="105"/>
      <c r="AY417" s="105"/>
      <c r="AZ417" s="105"/>
      <c r="BA417" s="105"/>
      <c r="BB417" s="105"/>
      <c r="BC417" s="105"/>
      <c r="BD417" s="105"/>
      <c r="BE417" s="105"/>
      <c r="BF417" s="105"/>
      <c r="BG417" s="105"/>
      <c r="BH417" s="105"/>
      <c r="BI417" s="105"/>
      <c r="BJ417" s="105"/>
      <c r="BK417" s="105"/>
      <c r="BL417" s="105"/>
      <c r="BM417" s="105"/>
      <c r="BN417" s="105"/>
      <c r="BO417" s="105"/>
      <c r="BP417" s="105"/>
      <c r="BQ417" s="105"/>
      <c r="BR417" s="105"/>
      <c r="BS417" s="105"/>
      <c r="BT417" s="105"/>
      <c r="BU417" s="105"/>
      <c r="BV417" s="105"/>
      <c r="BW417" s="105"/>
      <c r="BX417" s="105"/>
      <c r="BY417" s="105"/>
      <c r="BZ417" s="105"/>
      <c r="CA417" s="105"/>
      <c r="CB417" s="105"/>
      <c r="CC417" s="105"/>
      <c r="CD417" s="105"/>
      <c r="CE417" s="105"/>
      <c r="CF417" s="105"/>
      <c r="CG417" s="105"/>
      <c r="CH417" s="105"/>
      <c r="CI417" s="105"/>
      <c r="CJ417" s="105"/>
    </row>
    <row r="418" spans="1:88" s="11" customFormat="1" x14ac:dyDescent="0.2">
      <c r="A418" s="105"/>
      <c r="B418" s="59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5"/>
      <c r="AO418" s="105"/>
      <c r="AP418" s="105"/>
      <c r="AQ418" s="105"/>
      <c r="AR418" s="105"/>
      <c r="AS418" s="105"/>
      <c r="AT418" s="105"/>
      <c r="AU418" s="105"/>
      <c r="AV418" s="105"/>
      <c r="AW418" s="105"/>
      <c r="AX418" s="105"/>
      <c r="AY418" s="105"/>
      <c r="AZ418" s="105"/>
      <c r="BA418" s="105"/>
      <c r="BB418" s="105"/>
      <c r="BC418" s="105"/>
      <c r="BD418" s="105"/>
      <c r="BE418" s="105"/>
      <c r="BF418" s="105"/>
      <c r="BG418" s="105"/>
      <c r="BH418" s="105"/>
      <c r="BI418" s="105"/>
      <c r="BJ418" s="105"/>
      <c r="BK418" s="105"/>
      <c r="BL418" s="105"/>
      <c r="BM418" s="105"/>
      <c r="BN418" s="105"/>
      <c r="BO418" s="105"/>
      <c r="BP418" s="105"/>
      <c r="BQ418" s="105"/>
      <c r="BR418" s="105"/>
      <c r="BS418" s="105"/>
      <c r="BT418" s="105"/>
      <c r="BU418" s="105"/>
      <c r="BV418" s="105"/>
      <c r="BW418" s="105"/>
      <c r="BX418" s="105"/>
      <c r="BY418" s="105"/>
      <c r="BZ418" s="105"/>
      <c r="CA418" s="105"/>
      <c r="CB418" s="105"/>
      <c r="CC418" s="105"/>
      <c r="CD418" s="105"/>
      <c r="CE418" s="105"/>
      <c r="CF418" s="105"/>
      <c r="CG418" s="105"/>
      <c r="CH418" s="105"/>
      <c r="CI418" s="105"/>
      <c r="CJ418" s="105"/>
    </row>
    <row r="419" spans="1:88" s="11" customFormat="1" x14ac:dyDescent="0.2">
      <c r="A419" s="105"/>
      <c r="B419" s="59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5"/>
      <c r="AO419" s="105"/>
      <c r="AP419" s="105"/>
      <c r="AQ419" s="105"/>
      <c r="AR419" s="105"/>
      <c r="AS419" s="105"/>
      <c r="AT419" s="105"/>
      <c r="AU419" s="105"/>
      <c r="AV419" s="105"/>
      <c r="AW419" s="105"/>
      <c r="AX419" s="105"/>
      <c r="AY419" s="105"/>
      <c r="AZ419" s="105"/>
      <c r="BA419" s="105"/>
      <c r="BB419" s="105"/>
      <c r="BC419" s="105"/>
      <c r="BD419" s="105"/>
      <c r="BE419" s="105"/>
      <c r="BF419" s="105"/>
      <c r="BG419" s="105"/>
      <c r="BH419" s="105"/>
      <c r="BI419" s="105"/>
      <c r="BJ419" s="105"/>
      <c r="BK419" s="105"/>
      <c r="BL419" s="105"/>
      <c r="BM419" s="105"/>
      <c r="BN419" s="105"/>
      <c r="BO419" s="105"/>
      <c r="BP419" s="105"/>
      <c r="BQ419" s="105"/>
      <c r="BR419" s="105"/>
      <c r="BS419" s="105"/>
      <c r="BT419" s="105"/>
      <c r="BU419" s="105"/>
      <c r="BV419" s="105"/>
      <c r="BW419" s="105"/>
      <c r="BX419" s="105"/>
      <c r="BY419" s="105"/>
      <c r="BZ419" s="105"/>
      <c r="CA419" s="105"/>
      <c r="CB419" s="105"/>
      <c r="CC419" s="105"/>
      <c r="CD419" s="105"/>
      <c r="CE419" s="105"/>
      <c r="CF419" s="105"/>
      <c r="CG419" s="105"/>
      <c r="CH419" s="105"/>
      <c r="CI419" s="105"/>
      <c r="CJ419" s="105"/>
    </row>
    <row r="420" spans="1:88" s="11" customFormat="1" x14ac:dyDescent="0.2">
      <c r="A420" s="105"/>
      <c r="B420" s="59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5"/>
      <c r="AO420" s="105"/>
      <c r="AP420" s="105"/>
      <c r="AQ420" s="105"/>
      <c r="AR420" s="105"/>
      <c r="AS420" s="105"/>
      <c r="AT420" s="105"/>
      <c r="AU420" s="105"/>
      <c r="AV420" s="105"/>
      <c r="AW420" s="105"/>
      <c r="AX420" s="105"/>
      <c r="AY420" s="105"/>
      <c r="AZ420" s="105"/>
      <c r="BA420" s="105"/>
      <c r="BB420" s="105"/>
      <c r="BC420" s="105"/>
      <c r="BD420" s="105"/>
      <c r="BE420" s="105"/>
      <c r="BF420" s="105"/>
      <c r="BG420" s="105"/>
      <c r="BH420" s="105"/>
      <c r="BI420" s="105"/>
      <c r="BJ420" s="105"/>
      <c r="BK420" s="105"/>
      <c r="BL420" s="105"/>
      <c r="BM420" s="105"/>
      <c r="BN420" s="105"/>
      <c r="BO420" s="105"/>
      <c r="BP420" s="105"/>
      <c r="BQ420" s="105"/>
      <c r="BR420" s="105"/>
      <c r="BS420" s="105"/>
      <c r="BT420" s="105"/>
      <c r="BU420" s="105"/>
      <c r="BV420" s="105"/>
      <c r="BW420" s="105"/>
      <c r="BX420" s="105"/>
      <c r="BY420" s="105"/>
      <c r="BZ420" s="105"/>
      <c r="CA420" s="105"/>
      <c r="CB420" s="105"/>
      <c r="CC420" s="105"/>
      <c r="CD420" s="105"/>
      <c r="CE420" s="105"/>
      <c r="CF420" s="105"/>
      <c r="CG420" s="105"/>
      <c r="CH420" s="105"/>
      <c r="CI420" s="105"/>
      <c r="CJ420" s="105"/>
    </row>
    <row r="421" spans="1:88" s="11" customFormat="1" x14ac:dyDescent="0.2">
      <c r="A421" s="105"/>
      <c r="B421" s="59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5"/>
      <c r="AO421" s="105"/>
      <c r="AP421" s="105"/>
      <c r="AQ421" s="105"/>
      <c r="AR421" s="105"/>
      <c r="AS421" s="105"/>
      <c r="AT421" s="105"/>
      <c r="AU421" s="105"/>
      <c r="AV421" s="105"/>
      <c r="AW421" s="105"/>
      <c r="AX421" s="105"/>
      <c r="AY421" s="105"/>
      <c r="AZ421" s="105"/>
      <c r="BA421" s="105"/>
      <c r="BB421" s="105"/>
      <c r="BC421" s="105"/>
      <c r="BD421" s="105"/>
      <c r="BE421" s="105"/>
      <c r="BF421" s="105"/>
      <c r="BG421" s="105"/>
      <c r="BH421" s="105"/>
      <c r="BI421" s="105"/>
      <c r="BJ421" s="105"/>
      <c r="BK421" s="105"/>
      <c r="BL421" s="105"/>
      <c r="BM421" s="105"/>
      <c r="BN421" s="105"/>
      <c r="BO421" s="105"/>
      <c r="BP421" s="105"/>
      <c r="BQ421" s="105"/>
      <c r="BR421" s="105"/>
      <c r="BS421" s="105"/>
      <c r="BT421" s="105"/>
      <c r="BU421" s="105"/>
      <c r="BV421" s="105"/>
      <c r="BW421" s="105"/>
      <c r="BX421" s="105"/>
      <c r="BY421" s="105"/>
      <c r="BZ421" s="105"/>
      <c r="CA421" s="105"/>
      <c r="CB421" s="105"/>
      <c r="CC421" s="105"/>
      <c r="CD421" s="105"/>
      <c r="CE421" s="105"/>
      <c r="CF421" s="105"/>
      <c r="CG421" s="105"/>
      <c r="CH421" s="105"/>
      <c r="CI421" s="105"/>
      <c r="CJ421" s="105"/>
    </row>
    <row r="422" spans="1:88" s="11" customFormat="1" x14ac:dyDescent="0.2">
      <c r="A422" s="105"/>
      <c r="B422" s="59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5"/>
      <c r="BG422" s="105"/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5"/>
      <c r="CA422" s="105"/>
      <c r="CB422" s="105"/>
      <c r="CC422" s="105"/>
      <c r="CD422" s="105"/>
      <c r="CE422" s="105"/>
      <c r="CF422" s="105"/>
      <c r="CG422" s="105"/>
      <c r="CH422" s="105"/>
      <c r="CI422" s="105"/>
      <c r="CJ422" s="105"/>
    </row>
    <row r="423" spans="1:88" s="11" customFormat="1" x14ac:dyDescent="0.2">
      <c r="A423" s="105"/>
      <c r="B423" s="59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5"/>
      <c r="BG423" s="105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5"/>
      <c r="CA423" s="105"/>
      <c r="CB423" s="105"/>
      <c r="CC423" s="105"/>
      <c r="CD423" s="105"/>
      <c r="CE423" s="105"/>
      <c r="CF423" s="105"/>
      <c r="CG423" s="105"/>
      <c r="CH423" s="105"/>
      <c r="CI423" s="105"/>
      <c r="CJ423" s="105"/>
    </row>
    <row r="424" spans="1:88" s="11" customFormat="1" x14ac:dyDescent="0.2">
      <c r="A424" s="105"/>
      <c r="B424" s="59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5"/>
      <c r="AO424" s="105"/>
      <c r="AP424" s="105"/>
      <c r="AQ424" s="105"/>
      <c r="AR424" s="105"/>
      <c r="AS424" s="105"/>
      <c r="AT424" s="105"/>
      <c r="AU424" s="105"/>
      <c r="AV424" s="105"/>
      <c r="AW424" s="105"/>
      <c r="AX424" s="105"/>
      <c r="AY424" s="105"/>
      <c r="AZ424" s="105"/>
      <c r="BA424" s="105"/>
      <c r="BB424" s="105"/>
      <c r="BC424" s="105"/>
      <c r="BD424" s="105"/>
      <c r="BE424" s="105"/>
      <c r="BF424" s="105"/>
      <c r="BG424" s="105"/>
      <c r="BH424" s="105"/>
      <c r="BI424" s="105"/>
      <c r="BJ424" s="105"/>
      <c r="BK424" s="105"/>
      <c r="BL424" s="105"/>
      <c r="BM424" s="105"/>
      <c r="BN424" s="105"/>
      <c r="BO424" s="105"/>
      <c r="BP424" s="105"/>
      <c r="BQ424" s="105"/>
      <c r="BR424" s="105"/>
      <c r="BS424" s="105"/>
      <c r="BT424" s="105"/>
      <c r="BU424" s="105"/>
      <c r="BV424" s="105"/>
      <c r="BW424" s="105"/>
      <c r="BX424" s="105"/>
      <c r="BY424" s="105"/>
      <c r="BZ424" s="105"/>
      <c r="CA424" s="105"/>
      <c r="CB424" s="105"/>
      <c r="CC424" s="105"/>
      <c r="CD424" s="105"/>
      <c r="CE424" s="105"/>
      <c r="CF424" s="105"/>
      <c r="CG424" s="105"/>
      <c r="CH424" s="105"/>
      <c r="CI424" s="105"/>
      <c r="CJ424" s="105"/>
    </row>
    <row r="425" spans="1:88" s="11" customFormat="1" x14ac:dyDescent="0.2">
      <c r="A425" s="105"/>
      <c r="B425" s="59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5"/>
      <c r="AO425" s="105"/>
      <c r="AP425" s="105"/>
      <c r="AQ425" s="105"/>
      <c r="AR425" s="105"/>
      <c r="AS425" s="105"/>
      <c r="AT425" s="105"/>
      <c r="AU425" s="105"/>
      <c r="AV425" s="105"/>
      <c r="AW425" s="105"/>
      <c r="AX425" s="105"/>
      <c r="AY425" s="105"/>
      <c r="AZ425" s="105"/>
      <c r="BA425" s="105"/>
      <c r="BB425" s="105"/>
      <c r="BC425" s="105"/>
      <c r="BD425" s="105"/>
      <c r="BE425" s="105"/>
      <c r="BF425" s="105"/>
      <c r="BG425" s="105"/>
      <c r="BH425" s="105"/>
      <c r="BI425" s="105"/>
      <c r="BJ425" s="105"/>
      <c r="BK425" s="105"/>
      <c r="BL425" s="105"/>
      <c r="BM425" s="105"/>
      <c r="BN425" s="105"/>
      <c r="BO425" s="105"/>
      <c r="BP425" s="105"/>
      <c r="BQ425" s="105"/>
      <c r="BR425" s="105"/>
      <c r="BS425" s="105"/>
      <c r="BT425" s="105"/>
      <c r="BU425" s="105"/>
      <c r="BV425" s="105"/>
      <c r="BW425" s="105"/>
      <c r="BX425" s="105"/>
      <c r="BY425" s="105"/>
      <c r="BZ425" s="105"/>
      <c r="CA425" s="105"/>
      <c r="CB425" s="105"/>
      <c r="CC425" s="105"/>
      <c r="CD425" s="105"/>
      <c r="CE425" s="105"/>
      <c r="CF425" s="105"/>
      <c r="CG425" s="105"/>
      <c r="CH425" s="105"/>
      <c r="CI425" s="105"/>
      <c r="CJ425" s="105"/>
    </row>
    <row r="426" spans="1:88" s="11" customFormat="1" x14ac:dyDescent="0.2">
      <c r="A426" s="105"/>
      <c r="B426" s="59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5"/>
      <c r="AT426" s="105"/>
      <c r="AU426" s="105"/>
      <c r="AV426" s="105"/>
      <c r="AW426" s="105"/>
      <c r="AX426" s="105"/>
      <c r="AY426" s="105"/>
      <c r="AZ426" s="105"/>
      <c r="BA426" s="105"/>
      <c r="BB426" s="105"/>
      <c r="BC426" s="105"/>
      <c r="BD426" s="105"/>
      <c r="BE426" s="105"/>
      <c r="BF426" s="105"/>
      <c r="BG426" s="105"/>
      <c r="BH426" s="105"/>
      <c r="BI426" s="105"/>
      <c r="BJ426" s="105"/>
      <c r="BK426" s="105"/>
      <c r="BL426" s="105"/>
      <c r="BM426" s="105"/>
      <c r="BN426" s="105"/>
      <c r="BO426" s="105"/>
      <c r="BP426" s="105"/>
      <c r="BQ426" s="105"/>
      <c r="BR426" s="105"/>
      <c r="BS426" s="105"/>
      <c r="BT426" s="105"/>
      <c r="BU426" s="105"/>
      <c r="BV426" s="105"/>
      <c r="BW426" s="105"/>
      <c r="BX426" s="105"/>
      <c r="BY426" s="105"/>
      <c r="BZ426" s="105"/>
      <c r="CA426" s="105"/>
      <c r="CB426" s="105"/>
      <c r="CC426" s="105"/>
      <c r="CD426" s="105"/>
      <c r="CE426" s="105"/>
      <c r="CF426" s="105"/>
      <c r="CG426" s="105"/>
      <c r="CH426" s="105"/>
      <c r="CI426" s="105"/>
      <c r="CJ426" s="105"/>
    </row>
    <row r="427" spans="1:88" s="11" customFormat="1" x14ac:dyDescent="0.2">
      <c r="A427" s="105"/>
      <c r="B427" s="59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5"/>
      <c r="AT427" s="105"/>
      <c r="AU427" s="105"/>
      <c r="AV427" s="105"/>
      <c r="AW427" s="105"/>
      <c r="AX427" s="105"/>
      <c r="AY427" s="105"/>
      <c r="AZ427" s="105"/>
      <c r="BA427" s="105"/>
      <c r="BB427" s="105"/>
      <c r="BC427" s="105"/>
      <c r="BD427" s="105"/>
      <c r="BE427" s="105"/>
      <c r="BF427" s="105"/>
      <c r="BG427" s="105"/>
      <c r="BH427" s="105"/>
      <c r="BI427" s="105"/>
      <c r="BJ427" s="105"/>
      <c r="BK427" s="105"/>
      <c r="BL427" s="105"/>
      <c r="BM427" s="105"/>
      <c r="BN427" s="105"/>
      <c r="BO427" s="105"/>
      <c r="BP427" s="105"/>
      <c r="BQ427" s="105"/>
      <c r="BR427" s="105"/>
      <c r="BS427" s="105"/>
      <c r="BT427" s="105"/>
      <c r="BU427" s="105"/>
      <c r="BV427" s="105"/>
      <c r="BW427" s="105"/>
      <c r="BX427" s="105"/>
      <c r="BY427" s="105"/>
      <c r="BZ427" s="105"/>
      <c r="CA427" s="105"/>
      <c r="CB427" s="105"/>
      <c r="CC427" s="105"/>
      <c r="CD427" s="105"/>
      <c r="CE427" s="105"/>
      <c r="CF427" s="105"/>
      <c r="CG427" s="105"/>
      <c r="CH427" s="105"/>
      <c r="CI427" s="105"/>
      <c r="CJ427" s="105"/>
    </row>
    <row r="428" spans="1:88" s="11" customFormat="1" x14ac:dyDescent="0.2">
      <c r="A428" s="105"/>
      <c r="B428" s="59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5"/>
      <c r="AV428" s="105"/>
      <c r="AW428" s="105"/>
      <c r="AX428" s="105"/>
      <c r="AY428" s="105"/>
      <c r="AZ428" s="105"/>
      <c r="BA428" s="105"/>
      <c r="BB428" s="105"/>
      <c r="BC428" s="105"/>
      <c r="BD428" s="105"/>
      <c r="BE428" s="105"/>
      <c r="BF428" s="105"/>
      <c r="BG428" s="105"/>
      <c r="BH428" s="105"/>
      <c r="BI428" s="105"/>
      <c r="BJ428" s="105"/>
      <c r="BK428" s="105"/>
      <c r="BL428" s="105"/>
      <c r="BM428" s="105"/>
      <c r="BN428" s="105"/>
      <c r="BO428" s="105"/>
      <c r="BP428" s="105"/>
      <c r="BQ428" s="105"/>
      <c r="BR428" s="105"/>
      <c r="BS428" s="105"/>
      <c r="BT428" s="105"/>
      <c r="BU428" s="105"/>
      <c r="BV428" s="105"/>
      <c r="BW428" s="105"/>
      <c r="BX428" s="105"/>
      <c r="BY428" s="105"/>
      <c r="BZ428" s="105"/>
      <c r="CA428" s="105"/>
      <c r="CB428" s="105"/>
      <c r="CC428" s="105"/>
      <c r="CD428" s="105"/>
      <c r="CE428" s="105"/>
      <c r="CF428" s="105"/>
      <c r="CG428" s="105"/>
      <c r="CH428" s="105"/>
      <c r="CI428" s="105"/>
      <c r="CJ428" s="105"/>
    </row>
    <row r="429" spans="1:88" s="11" customFormat="1" x14ac:dyDescent="0.2">
      <c r="A429" s="105"/>
      <c r="B429" s="59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5"/>
      <c r="AT429" s="105"/>
      <c r="AU429" s="105"/>
      <c r="AV429" s="105"/>
      <c r="AW429" s="105"/>
      <c r="AX429" s="105"/>
      <c r="AY429" s="105"/>
      <c r="AZ429" s="105"/>
      <c r="BA429" s="105"/>
      <c r="BB429" s="105"/>
      <c r="BC429" s="105"/>
      <c r="BD429" s="105"/>
      <c r="BE429" s="105"/>
      <c r="BF429" s="105"/>
      <c r="BG429" s="105"/>
      <c r="BH429" s="105"/>
      <c r="BI429" s="105"/>
      <c r="BJ429" s="105"/>
      <c r="BK429" s="105"/>
      <c r="BL429" s="105"/>
      <c r="BM429" s="105"/>
      <c r="BN429" s="105"/>
      <c r="BO429" s="105"/>
      <c r="BP429" s="105"/>
      <c r="BQ429" s="105"/>
      <c r="BR429" s="105"/>
      <c r="BS429" s="105"/>
      <c r="BT429" s="105"/>
      <c r="BU429" s="105"/>
      <c r="BV429" s="105"/>
      <c r="BW429" s="105"/>
      <c r="BX429" s="105"/>
      <c r="BY429" s="105"/>
      <c r="BZ429" s="105"/>
      <c r="CA429" s="105"/>
      <c r="CB429" s="105"/>
      <c r="CC429" s="105"/>
      <c r="CD429" s="105"/>
      <c r="CE429" s="105"/>
      <c r="CF429" s="105"/>
      <c r="CG429" s="105"/>
      <c r="CH429" s="105"/>
      <c r="CI429" s="105"/>
      <c r="CJ429" s="105"/>
    </row>
    <row r="430" spans="1:88" s="11" customFormat="1" x14ac:dyDescent="0.2">
      <c r="A430" s="105"/>
      <c r="B430" s="59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5"/>
      <c r="AT430" s="105"/>
      <c r="AU430" s="105"/>
      <c r="AV430" s="105"/>
      <c r="AW430" s="105"/>
      <c r="AX430" s="105"/>
      <c r="AY430" s="105"/>
      <c r="AZ430" s="105"/>
      <c r="BA430" s="105"/>
      <c r="BB430" s="105"/>
      <c r="BC430" s="105"/>
      <c r="BD430" s="105"/>
      <c r="BE430" s="105"/>
      <c r="BF430" s="105"/>
      <c r="BG430" s="105"/>
      <c r="BH430" s="105"/>
      <c r="BI430" s="105"/>
      <c r="BJ430" s="105"/>
      <c r="BK430" s="105"/>
      <c r="BL430" s="105"/>
      <c r="BM430" s="105"/>
      <c r="BN430" s="105"/>
      <c r="BO430" s="105"/>
      <c r="BP430" s="105"/>
      <c r="BQ430" s="105"/>
      <c r="BR430" s="105"/>
      <c r="BS430" s="105"/>
      <c r="BT430" s="105"/>
      <c r="BU430" s="105"/>
      <c r="BV430" s="105"/>
      <c r="BW430" s="105"/>
      <c r="BX430" s="105"/>
      <c r="BY430" s="105"/>
      <c r="BZ430" s="105"/>
      <c r="CA430" s="105"/>
      <c r="CB430" s="105"/>
      <c r="CC430" s="105"/>
      <c r="CD430" s="105"/>
      <c r="CE430" s="105"/>
      <c r="CF430" s="105"/>
      <c r="CG430" s="105"/>
      <c r="CH430" s="105"/>
      <c r="CI430" s="105"/>
      <c r="CJ430" s="105"/>
    </row>
    <row r="431" spans="1:88" s="11" customFormat="1" x14ac:dyDescent="0.2">
      <c r="A431" s="105"/>
      <c r="B431" s="59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5"/>
      <c r="AO431" s="105"/>
      <c r="AP431" s="105"/>
      <c r="AQ431" s="105"/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  <c r="BE431" s="105"/>
      <c r="BF431" s="105"/>
      <c r="BG431" s="105"/>
      <c r="BH431" s="105"/>
      <c r="BI431" s="105"/>
      <c r="BJ431" s="105"/>
      <c r="BK431" s="105"/>
      <c r="BL431" s="105"/>
      <c r="BM431" s="105"/>
      <c r="BN431" s="105"/>
      <c r="BO431" s="105"/>
      <c r="BP431" s="105"/>
      <c r="BQ431" s="105"/>
      <c r="BR431" s="105"/>
      <c r="BS431" s="105"/>
      <c r="BT431" s="105"/>
      <c r="BU431" s="105"/>
      <c r="BV431" s="105"/>
      <c r="BW431" s="105"/>
      <c r="BX431" s="105"/>
      <c r="BY431" s="105"/>
      <c r="BZ431" s="105"/>
      <c r="CA431" s="105"/>
      <c r="CB431" s="105"/>
      <c r="CC431" s="105"/>
      <c r="CD431" s="105"/>
      <c r="CE431" s="105"/>
      <c r="CF431" s="105"/>
      <c r="CG431" s="105"/>
      <c r="CH431" s="105"/>
      <c r="CI431" s="105"/>
      <c r="CJ431" s="105"/>
    </row>
    <row r="432" spans="1:88" s="11" customFormat="1" x14ac:dyDescent="0.2">
      <c r="A432" s="105"/>
      <c r="B432" s="59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5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  <c r="BE432" s="105"/>
      <c r="BF432" s="105"/>
      <c r="BG432" s="105"/>
      <c r="BH432" s="105"/>
      <c r="BI432" s="105"/>
      <c r="BJ432" s="105"/>
      <c r="BK432" s="105"/>
      <c r="BL432" s="105"/>
      <c r="BM432" s="105"/>
      <c r="BN432" s="105"/>
      <c r="BO432" s="105"/>
      <c r="BP432" s="105"/>
      <c r="BQ432" s="105"/>
      <c r="BR432" s="105"/>
      <c r="BS432" s="105"/>
      <c r="BT432" s="105"/>
      <c r="BU432" s="105"/>
      <c r="BV432" s="105"/>
      <c r="BW432" s="105"/>
      <c r="BX432" s="105"/>
      <c r="BY432" s="105"/>
      <c r="BZ432" s="105"/>
      <c r="CA432" s="105"/>
      <c r="CB432" s="105"/>
      <c r="CC432" s="105"/>
      <c r="CD432" s="105"/>
      <c r="CE432" s="105"/>
      <c r="CF432" s="105"/>
      <c r="CG432" s="105"/>
      <c r="CH432" s="105"/>
      <c r="CI432" s="105"/>
      <c r="CJ432" s="105"/>
    </row>
    <row r="433" spans="1:88" s="11" customFormat="1" x14ac:dyDescent="0.2">
      <c r="A433" s="105"/>
      <c r="B433" s="59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5"/>
      <c r="AO433" s="105"/>
      <c r="AP433" s="105"/>
      <c r="AQ433" s="105"/>
      <c r="AR433" s="105"/>
      <c r="AS433" s="105"/>
      <c r="AT433" s="105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  <c r="BE433" s="105"/>
      <c r="BF433" s="105"/>
      <c r="BG433" s="105"/>
      <c r="BH433" s="105"/>
      <c r="BI433" s="105"/>
      <c r="BJ433" s="105"/>
      <c r="BK433" s="105"/>
      <c r="BL433" s="105"/>
      <c r="BM433" s="105"/>
      <c r="BN433" s="105"/>
      <c r="BO433" s="105"/>
      <c r="BP433" s="105"/>
      <c r="BQ433" s="105"/>
      <c r="BR433" s="105"/>
      <c r="BS433" s="105"/>
      <c r="BT433" s="105"/>
      <c r="BU433" s="105"/>
      <c r="BV433" s="105"/>
      <c r="BW433" s="105"/>
      <c r="BX433" s="105"/>
      <c r="BY433" s="105"/>
      <c r="BZ433" s="105"/>
      <c r="CA433" s="105"/>
      <c r="CB433" s="105"/>
      <c r="CC433" s="105"/>
      <c r="CD433" s="105"/>
      <c r="CE433" s="105"/>
      <c r="CF433" s="105"/>
      <c r="CG433" s="105"/>
      <c r="CH433" s="105"/>
      <c r="CI433" s="105"/>
      <c r="CJ433" s="105"/>
    </row>
    <row r="434" spans="1:88" s="11" customFormat="1" x14ac:dyDescent="0.2">
      <c r="A434" s="105"/>
      <c r="B434" s="59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5"/>
      <c r="AO434" s="105"/>
      <c r="AP434" s="105"/>
      <c r="AQ434" s="105"/>
      <c r="AR434" s="105"/>
      <c r="AS434" s="105"/>
      <c r="AT434" s="105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  <c r="BE434" s="105"/>
      <c r="BF434" s="105"/>
      <c r="BG434" s="105"/>
      <c r="BH434" s="105"/>
      <c r="BI434" s="105"/>
      <c r="BJ434" s="105"/>
      <c r="BK434" s="105"/>
      <c r="BL434" s="105"/>
      <c r="BM434" s="105"/>
      <c r="BN434" s="105"/>
      <c r="BO434" s="105"/>
      <c r="BP434" s="105"/>
      <c r="BQ434" s="105"/>
      <c r="BR434" s="105"/>
      <c r="BS434" s="105"/>
      <c r="BT434" s="105"/>
      <c r="BU434" s="105"/>
      <c r="BV434" s="105"/>
      <c r="BW434" s="105"/>
      <c r="BX434" s="105"/>
      <c r="BY434" s="105"/>
      <c r="BZ434" s="105"/>
      <c r="CA434" s="105"/>
      <c r="CB434" s="105"/>
      <c r="CC434" s="105"/>
      <c r="CD434" s="105"/>
      <c r="CE434" s="105"/>
      <c r="CF434" s="105"/>
      <c r="CG434" s="105"/>
      <c r="CH434" s="105"/>
      <c r="CI434" s="105"/>
      <c r="CJ434" s="105"/>
    </row>
    <row r="435" spans="1:88" s="11" customFormat="1" x14ac:dyDescent="0.2">
      <c r="A435" s="105"/>
      <c r="B435" s="59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5"/>
      <c r="AO435" s="105"/>
      <c r="AP435" s="105"/>
      <c r="AQ435" s="105"/>
      <c r="AR435" s="105"/>
      <c r="AS435" s="105"/>
      <c r="AT435" s="105"/>
      <c r="AU435" s="105"/>
      <c r="AV435" s="105"/>
      <c r="AW435" s="105"/>
      <c r="AX435" s="105"/>
      <c r="AY435" s="105"/>
      <c r="AZ435" s="105"/>
      <c r="BA435" s="105"/>
      <c r="BB435" s="105"/>
      <c r="BC435" s="105"/>
      <c r="BD435" s="105"/>
      <c r="BE435" s="105"/>
      <c r="BF435" s="105"/>
      <c r="BG435" s="105"/>
      <c r="BH435" s="105"/>
      <c r="BI435" s="105"/>
      <c r="BJ435" s="105"/>
      <c r="BK435" s="105"/>
      <c r="BL435" s="105"/>
      <c r="BM435" s="105"/>
      <c r="BN435" s="105"/>
      <c r="BO435" s="105"/>
      <c r="BP435" s="105"/>
      <c r="BQ435" s="105"/>
      <c r="BR435" s="105"/>
      <c r="BS435" s="105"/>
      <c r="BT435" s="105"/>
      <c r="BU435" s="105"/>
      <c r="BV435" s="105"/>
      <c r="BW435" s="105"/>
      <c r="BX435" s="105"/>
      <c r="BY435" s="105"/>
      <c r="BZ435" s="105"/>
      <c r="CA435" s="105"/>
      <c r="CB435" s="105"/>
      <c r="CC435" s="105"/>
      <c r="CD435" s="105"/>
      <c r="CE435" s="105"/>
      <c r="CF435" s="105"/>
      <c r="CG435" s="105"/>
      <c r="CH435" s="105"/>
      <c r="CI435" s="105"/>
      <c r="CJ435" s="105"/>
    </row>
    <row r="436" spans="1:88" s="11" customFormat="1" x14ac:dyDescent="0.2">
      <c r="A436" s="105"/>
      <c r="B436" s="59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5"/>
      <c r="AO436" s="105"/>
      <c r="AP436" s="105"/>
      <c r="AQ436" s="105"/>
      <c r="AR436" s="105"/>
      <c r="AS436" s="105"/>
      <c r="AT436" s="105"/>
      <c r="AU436" s="105"/>
      <c r="AV436" s="105"/>
      <c r="AW436" s="105"/>
      <c r="AX436" s="105"/>
      <c r="AY436" s="105"/>
      <c r="AZ436" s="105"/>
      <c r="BA436" s="105"/>
      <c r="BB436" s="105"/>
      <c r="BC436" s="105"/>
      <c r="BD436" s="105"/>
      <c r="BE436" s="105"/>
      <c r="BF436" s="105"/>
      <c r="BG436" s="105"/>
      <c r="BH436" s="105"/>
      <c r="BI436" s="105"/>
      <c r="BJ436" s="105"/>
      <c r="BK436" s="105"/>
      <c r="BL436" s="105"/>
      <c r="BM436" s="105"/>
      <c r="BN436" s="105"/>
      <c r="BO436" s="105"/>
      <c r="BP436" s="105"/>
      <c r="BQ436" s="105"/>
      <c r="BR436" s="105"/>
      <c r="BS436" s="105"/>
      <c r="BT436" s="105"/>
      <c r="BU436" s="105"/>
      <c r="BV436" s="105"/>
      <c r="BW436" s="105"/>
      <c r="BX436" s="105"/>
      <c r="BY436" s="105"/>
      <c r="BZ436" s="105"/>
      <c r="CA436" s="105"/>
      <c r="CB436" s="105"/>
      <c r="CC436" s="105"/>
      <c r="CD436" s="105"/>
      <c r="CE436" s="105"/>
      <c r="CF436" s="105"/>
      <c r="CG436" s="105"/>
      <c r="CH436" s="105"/>
      <c r="CI436" s="105"/>
      <c r="CJ436" s="105"/>
    </row>
    <row r="437" spans="1:88" s="11" customFormat="1" x14ac:dyDescent="0.2">
      <c r="A437" s="105"/>
      <c r="B437" s="59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5"/>
      <c r="AO437" s="105"/>
      <c r="AP437" s="105"/>
      <c r="AQ437" s="105"/>
      <c r="AR437" s="105"/>
      <c r="AS437" s="105"/>
      <c r="AT437" s="105"/>
      <c r="AU437" s="105"/>
      <c r="AV437" s="105"/>
      <c r="AW437" s="105"/>
      <c r="AX437" s="105"/>
      <c r="AY437" s="105"/>
      <c r="AZ437" s="105"/>
      <c r="BA437" s="105"/>
      <c r="BB437" s="105"/>
      <c r="BC437" s="105"/>
      <c r="BD437" s="105"/>
      <c r="BE437" s="105"/>
      <c r="BF437" s="105"/>
      <c r="BG437" s="105"/>
      <c r="BH437" s="105"/>
      <c r="BI437" s="105"/>
      <c r="BJ437" s="105"/>
      <c r="BK437" s="105"/>
      <c r="BL437" s="105"/>
      <c r="BM437" s="105"/>
      <c r="BN437" s="105"/>
      <c r="BO437" s="105"/>
      <c r="BP437" s="105"/>
      <c r="BQ437" s="105"/>
      <c r="BR437" s="105"/>
      <c r="BS437" s="105"/>
      <c r="BT437" s="105"/>
      <c r="BU437" s="105"/>
      <c r="BV437" s="105"/>
      <c r="BW437" s="105"/>
      <c r="BX437" s="105"/>
      <c r="BY437" s="105"/>
      <c r="BZ437" s="105"/>
      <c r="CA437" s="105"/>
      <c r="CB437" s="105"/>
      <c r="CC437" s="105"/>
      <c r="CD437" s="105"/>
      <c r="CE437" s="105"/>
      <c r="CF437" s="105"/>
      <c r="CG437" s="105"/>
      <c r="CH437" s="105"/>
      <c r="CI437" s="105"/>
      <c r="CJ437" s="105"/>
    </row>
    <row r="438" spans="1:88" s="11" customFormat="1" x14ac:dyDescent="0.2">
      <c r="A438" s="105"/>
      <c r="B438" s="59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5"/>
      <c r="AO438" s="105"/>
      <c r="AP438" s="105"/>
      <c r="AQ438" s="105"/>
      <c r="AR438" s="105"/>
      <c r="AS438" s="105"/>
      <c r="AT438" s="105"/>
      <c r="AU438" s="105"/>
      <c r="AV438" s="105"/>
      <c r="AW438" s="105"/>
      <c r="AX438" s="105"/>
      <c r="AY438" s="105"/>
      <c r="AZ438" s="105"/>
      <c r="BA438" s="105"/>
      <c r="BB438" s="105"/>
      <c r="BC438" s="105"/>
      <c r="BD438" s="105"/>
      <c r="BE438" s="105"/>
      <c r="BF438" s="105"/>
      <c r="BG438" s="105"/>
      <c r="BH438" s="105"/>
      <c r="BI438" s="105"/>
      <c r="BJ438" s="105"/>
      <c r="BK438" s="105"/>
      <c r="BL438" s="105"/>
      <c r="BM438" s="105"/>
      <c r="BN438" s="105"/>
      <c r="BO438" s="105"/>
      <c r="BP438" s="105"/>
      <c r="BQ438" s="105"/>
      <c r="BR438" s="105"/>
      <c r="BS438" s="105"/>
      <c r="BT438" s="105"/>
      <c r="BU438" s="105"/>
      <c r="BV438" s="105"/>
      <c r="BW438" s="105"/>
      <c r="BX438" s="105"/>
      <c r="BY438" s="105"/>
      <c r="BZ438" s="105"/>
      <c r="CA438" s="105"/>
      <c r="CB438" s="105"/>
      <c r="CC438" s="105"/>
      <c r="CD438" s="105"/>
      <c r="CE438" s="105"/>
      <c r="CF438" s="105"/>
      <c r="CG438" s="105"/>
      <c r="CH438" s="105"/>
      <c r="CI438" s="105"/>
      <c r="CJ438" s="105"/>
    </row>
    <row r="439" spans="1:88" s="11" customFormat="1" x14ac:dyDescent="0.2">
      <c r="A439" s="105"/>
      <c r="B439" s="59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5"/>
      <c r="AO439" s="105"/>
      <c r="AP439" s="105"/>
      <c r="AQ439" s="105"/>
      <c r="AR439" s="105"/>
      <c r="AS439" s="105"/>
      <c r="AT439" s="105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  <c r="BE439" s="105"/>
      <c r="BF439" s="105"/>
      <c r="BG439" s="105"/>
      <c r="BH439" s="105"/>
      <c r="BI439" s="105"/>
      <c r="BJ439" s="105"/>
      <c r="BK439" s="105"/>
      <c r="BL439" s="105"/>
      <c r="BM439" s="105"/>
      <c r="BN439" s="105"/>
      <c r="BO439" s="105"/>
      <c r="BP439" s="105"/>
      <c r="BQ439" s="105"/>
      <c r="BR439" s="105"/>
      <c r="BS439" s="105"/>
      <c r="BT439" s="105"/>
      <c r="BU439" s="105"/>
      <c r="BV439" s="105"/>
      <c r="BW439" s="105"/>
      <c r="BX439" s="105"/>
      <c r="BY439" s="105"/>
      <c r="BZ439" s="105"/>
      <c r="CA439" s="105"/>
      <c r="CB439" s="105"/>
      <c r="CC439" s="105"/>
      <c r="CD439" s="105"/>
      <c r="CE439" s="105"/>
      <c r="CF439" s="105"/>
      <c r="CG439" s="105"/>
      <c r="CH439" s="105"/>
      <c r="CI439" s="105"/>
      <c r="CJ439" s="105"/>
    </row>
    <row r="440" spans="1:88" s="11" customFormat="1" x14ac:dyDescent="0.2">
      <c r="A440" s="105"/>
      <c r="B440" s="59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5"/>
      <c r="AO440" s="105"/>
      <c r="AP440" s="105"/>
      <c r="AQ440" s="105"/>
      <c r="AR440" s="105"/>
      <c r="AS440" s="105"/>
      <c r="AT440" s="105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  <c r="BE440" s="105"/>
      <c r="BF440" s="105"/>
      <c r="BG440" s="105"/>
      <c r="BH440" s="105"/>
      <c r="BI440" s="105"/>
      <c r="BJ440" s="105"/>
      <c r="BK440" s="105"/>
      <c r="BL440" s="105"/>
      <c r="BM440" s="105"/>
      <c r="BN440" s="105"/>
      <c r="BO440" s="105"/>
      <c r="BP440" s="105"/>
      <c r="BQ440" s="105"/>
      <c r="BR440" s="105"/>
      <c r="BS440" s="105"/>
      <c r="BT440" s="105"/>
      <c r="BU440" s="105"/>
      <c r="BV440" s="105"/>
      <c r="BW440" s="105"/>
      <c r="BX440" s="105"/>
      <c r="BY440" s="105"/>
      <c r="BZ440" s="105"/>
      <c r="CA440" s="105"/>
      <c r="CB440" s="105"/>
      <c r="CC440" s="105"/>
      <c r="CD440" s="105"/>
      <c r="CE440" s="105"/>
      <c r="CF440" s="105"/>
      <c r="CG440" s="105"/>
      <c r="CH440" s="105"/>
      <c r="CI440" s="105"/>
      <c r="CJ440" s="105"/>
    </row>
    <row r="441" spans="1:88" s="11" customFormat="1" x14ac:dyDescent="0.2">
      <c r="A441" s="105"/>
      <c r="B441" s="59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5"/>
      <c r="AO441" s="105"/>
      <c r="AP441" s="105"/>
      <c r="AQ441" s="105"/>
      <c r="AR441" s="105"/>
      <c r="AS441" s="105"/>
      <c r="AT441" s="105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  <c r="BE441" s="105"/>
      <c r="BF441" s="105"/>
      <c r="BG441" s="105"/>
      <c r="BH441" s="105"/>
      <c r="BI441" s="105"/>
      <c r="BJ441" s="105"/>
      <c r="BK441" s="105"/>
      <c r="BL441" s="105"/>
      <c r="BM441" s="105"/>
      <c r="BN441" s="105"/>
      <c r="BO441" s="105"/>
      <c r="BP441" s="105"/>
      <c r="BQ441" s="105"/>
      <c r="BR441" s="105"/>
      <c r="BS441" s="105"/>
      <c r="BT441" s="105"/>
      <c r="BU441" s="105"/>
      <c r="BV441" s="105"/>
      <c r="BW441" s="105"/>
      <c r="BX441" s="105"/>
      <c r="BY441" s="105"/>
      <c r="BZ441" s="105"/>
      <c r="CA441" s="105"/>
      <c r="CB441" s="105"/>
      <c r="CC441" s="105"/>
      <c r="CD441" s="105"/>
      <c r="CE441" s="105"/>
      <c r="CF441" s="105"/>
      <c r="CG441" s="105"/>
      <c r="CH441" s="105"/>
      <c r="CI441" s="105"/>
      <c r="CJ441" s="105"/>
    </row>
    <row r="442" spans="1:88" s="11" customFormat="1" x14ac:dyDescent="0.2">
      <c r="A442" s="105"/>
      <c r="B442" s="59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5"/>
      <c r="AO442" s="105"/>
      <c r="AP442" s="105"/>
      <c r="AQ442" s="105"/>
      <c r="AR442" s="105"/>
      <c r="AS442" s="105"/>
      <c r="AT442" s="105"/>
      <c r="AU442" s="105"/>
      <c r="AV442" s="105"/>
      <c r="AW442" s="105"/>
      <c r="AX442" s="105"/>
      <c r="AY442" s="105"/>
      <c r="AZ442" s="105"/>
      <c r="BA442" s="105"/>
      <c r="BB442" s="105"/>
      <c r="BC442" s="105"/>
      <c r="BD442" s="105"/>
      <c r="BE442" s="105"/>
      <c r="BF442" s="105"/>
      <c r="BG442" s="105"/>
      <c r="BH442" s="105"/>
      <c r="BI442" s="105"/>
      <c r="BJ442" s="105"/>
      <c r="BK442" s="105"/>
      <c r="BL442" s="105"/>
      <c r="BM442" s="105"/>
      <c r="BN442" s="105"/>
      <c r="BO442" s="105"/>
      <c r="BP442" s="105"/>
      <c r="BQ442" s="105"/>
      <c r="BR442" s="105"/>
      <c r="BS442" s="105"/>
      <c r="BT442" s="105"/>
      <c r="BU442" s="105"/>
      <c r="BV442" s="105"/>
      <c r="BW442" s="105"/>
      <c r="BX442" s="105"/>
      <c r="BY442" s="105"/>
      <c r="BZ442" s="105"/>
      <c r="CA442" s="105"/>
      <c r="CB442" s="105"/>
      <c r="CC442" s="105"/>
      <c r="CD442" s="105"/>
      <c r="CE442" s="105"/>
      <c r="CF442" s="105"/>
      <c r="CG442" s="105"/>
      <c r="CH442" s="105"/>
      <c r="CI442" s="105"/>
      <c r="CJ442" s="105"/>
    </row>
    <row r="443" spans="1:88" s="11" customFormat="1" x14ac:dyDescent="0.2">
      <c r="A443" s="105"/>
      <c r="B443" s="59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5"/>
      <c r="AO443" s="105"/>
      <c r="AP443" s="105"/>
      <c r="AQ443" s="105"/>
      <c r="AR443" s="105"/>
      <c r="AS443" s="105"/>
      <c r="AT443" s="105"/>
      <c r="AU443" s="105"/>
      <c r="AV443" s="105"/>
      <c r="AW443" s="105"/>
      <c r="AX443" s="105"/>
      <c r="AY443" s="105"/>
      <c r="AZ443" s="105"/>
      <c r="BA443" s="105"/>
      <c r="BB443" s="105"/>
      <c r="BC443" s="105"/>
      <c r="BD443" s="105"/>
      <c r="BE443" s="105"/>
      <c r="BF443" s="105"/>
      <c r="BG443" s="105"/>
      <c r="BH443" s="105"/>
      <c r="BI443" s="105"/>
      <c r="BJ443" s="105"/>
      <c r="BK443" s="105"/>
      <c r="BL443" s="105"/>
      <c r="BM443" s="105"/>
      <c r="BN443" s="105"/>
      <c r="BO443" s="105"/>
      <c r="BP443" s="105"/>
      <c r="BQ443" s="105"/>
      <c r="BR443" s="105"/>
      <c r="BS443" s="105"/>
      <c r="BT443" s="105"/>
      <c r="BU443" s="105"/>
      <c r="BV443" s="105"/>
      <c r="BW443" s="105"/>
      <c r="BX443" s="105"/>
      <c r="BY443" s="105"/>
      <c r="BZ443" s="105"/>
      <c r="CA443" s="105"/>
      <c r="CB443" s="105"/>
      <c r="CC443" s="105"/>
      <c r="CD443" s="105"/>
      <c r="CE443" s="105"/>
      <c r="CF443" s="105"/>
      <c r="CG443" s="105"/>
      <c r="CH443" s="105"/>
      <c r="CI443" s="105"/>
      <c r="CJ443" s="105"/>
    </row>
    <row r="444" spans="1:88" s="11" customFormat="1" x14ac:dyDescent="0.2">
      <c r="A444" s="105"/>
      <c r="B444" s="59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5"/>
      <c r="AO444" s="105"/>
      <c r="AP444" s="105"/>
      <c r="AQ444" s="105"/>
      <c r="AR444" s="105"/>
      <c r="AS444" s="105"/>
      <c r="AT444" s="105"/>
      <c r="AU444" s="105"/>
      <c r="AV444" s="105"/>
      <c r="AW444" s="105"/>
      <c r="AX444" s="105"/>
      <c r="AY444" s="105"/>
      <c r="AZ444" s="105"/>
      <c r="BA444" s="105"/>
      <c r="BB444" s="105"/>
      <c r="BC444" s="105"/>
      <c r="BD444" s="105"/>
      <c r="BE444" s="105"/>
      <c r="BF444" s="105"/>
      <c r="BG444" s="105"/>
      <c r="BH444" s="105"/>
      <c r="BI444" s="105"/>
      <c r="BJ444" s="105"/>
      <c r="BK444" s="105"/>
      <c r="BL444" s="105"/>
      <c r="BM444" s="105"/>
      <c r="BN444" s="105"/>
      <c r="BO444" s="105"/>
      <c r="BP444" s="105"/>
      <c r="BQ444" s="105"/>
      <c r="BR444" s="105"/>
      <c r="BS444" s="105"/>
      <c r="BT444" s="105"/>
      <c r="BU444" s="105"/>
      <c r="BV444" s="105"/>
      <c r="BW444" s="105"/>
      <c r="BX444" s="105"/>
      <c r="BY444" s="105"/>
      <c r="BZ444" s="105"/>
      <c r="CA444" s="105"/>
      <c r="CB444" s="105"/>
      <c r="CC444" s="105"/>
      <c r="CD444" s="105"/>
      <c r="CE444" s="105"/>
      <c r="CF444" s="105"/>
      <c r="CG444" s="105"/>
      <c r="CH444" s="105"/>
      <c r="CI444" s="105"/>
      <c r="CJ444" s="105"/>
    </row>
    <row r="445" spans="1:88" s="11" customFormat="1" x14ac:dyDescent="0.2">
      <c r="A445" s="105"/>
      <c r="B445" s="59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5"/>
      <c r="AO445" s="105"/>
      <c r="AP445" s="105"/>
      <c r="AQ445" s="105"/>
      <c r="AR445" s="105"/>
      <c r="AS445" s="105"/>
      <c r="AT445" s="105"/>
      <c r="AU445" s="105"/>
      <c r="AV445" s="105"/>
      <c r="AW445" s="105"/>
      <c r="AX445" s="105"/>
      <c r="AY445" s="105"/>
      <c r="AZ445" s="105"/>
      <c r="BA445" s="105"/>
      <c r="BB445" s="105"/>
      <c r="BC445" s="105"/>
      <c r="BD445" s="105"/>
      <c r="BE445" s="105"/>
      <c r="BF445" s="105"/>
      <c r="BG445" s="105"/>
      <c r="BH445" s="105"/>
      <c r="BI445" s="105"/>
      <c r="BJ445" s="105"/>
      <c r="BK445" s="105"/>
      <c r="BL445" s="105"/>
      <c r="BM445" s="105"/>
      <c r="BN445" s="105"/>
      <c r="BO445" s="105"/>
      <c r="BP445" s="105"/>
      <c r="BQ445" s="105"/>
      <c r="BR445" s="105"/>
      <c r="BS445" s="105"/>
      <c r="BT445" s="105"/>
      <c r="BU445" s="105"/>
      <c r="BV445" s="105"/>
      <c r="BW445" s="105"/>
      <c r="BX445" s="105"/>
      <c r="BY445" s="105"/>
      <c r="BZ445" s="105"/>
      <c r="CA445" s="105"/>
      <c r="CB445" s="105"/>
      <c r="CC445" s="105"/>
      <c r="CD445" s="105"/>
      <c r="CE445" s="105"/>
      <c r="CF445" s="105"/>
      <c r="CG445" s="105"/>
      <c r="CH445" s="105"/>
      <c r="CI445" s="105"/>
      <c r="CJ445" s="105"/>
    </row>
    <row r="446" spans="1:88" s="11" customFormat="1" x14ac:dyDescent="0.2">
      <c r="A446" s="105"/>
      <c r="B446" s="59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5"/>
      <c r="AO446" s="105"/>
      <c r="AP446" s="105"/>
      <c r="AQ446" s="105"/>
      <c r="AR446" s="105"/>
      <c r="AS446" s="105"/>
      <c r="AT446" s="105"/>
      <c r="AU446" s="105"/>
      <c r="AV446" s="105"/>
      <c r="AW446" s="105"/>
      <c r="AX446" s="105"/>
      <c r="AY446" s="105"/>
      <c r="AZ446" s="105"/>
      <c r="BA446" s="105"/>
      <c r="BB446" s="105"/>
      <c r="BC446" s="105"/>
      <c r="BD446" s="105"/>
      <c r="BE446" s="105"/>
      <c r="BF446" s="105"/>
      <c r="BG446" s="105"/>
      <c r="BH446" s="105"/>
      <c r="BI446" s="105"/>
      <c r="BJ446" s="105"/>
      <c r="BK446" s="105"/>
      <c r="BL446" s="105"/>
      <c r="BM446" s="105"/>
      <c r="BN446" s="105"/>
      <c r="BO446" s="105"/>
      <c r="BP446" s="105"/>
      <c r="BQ446" s="105"/>
      <c r="BR446" s="105"/>
      <c r="BS446" s="105"/>
      <c r="BT446" s="105"/>
      <c r="BU446" s="105"/>
      <c r="BV446" s="105"/>
      <c r="BW446" s="105"/>
      <c r="BX446" s="105"/>
      <c r="BY446" s="105"/>
      <c r="BZ446" s="105"/>
      <c r="CA446" s="105"/>
      <c r="CB446" s="105"/>
      <c r="CC446" s="105"/>
      <c r="CD446" s="105"/>
      <c r="CE446" s="105"/>
      <c r="CF446" s="105"/>
      <c r="CG446" s="105"/>
      <c r="CH446" s="105"/>
      <c r="CI446" s="105"/>
      <c r="CJ446" s="105"/>
    </row>
    <row r="447" spans="1:88" s="11" customFormat="1" x14ac:dyDescent="0.2">
      <c r="A447" s="105"/>
      <c r="B447" s="59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5"/>
      <c r="AO447" s="105"/>
      <c r="AP447" s="105"/>
      <c r="AQ447" s="105"/>
      <c r="AR447" s="105"/>
      <c r="AS447" s="105"/>
      <c r="AT447" s="105"/>
      <c r="AU447" s="105"/>
      <c r="AV447" s="105"/>
      <c r="AW447" s="105"/>
      <c r="AX447" s="105"/>
      <c r="AY447" s="105"/>
      <c r="AZ447" s="105"/>
      <c r="BA447" s="105"/>
      <c r="BB447" s="105"/>
      <c r="BC447" s="105"/>
      <c r="BD447" s="105"/>
      <c r="BE447" s="105"/>
      <c r="BF447" s="105"/>
      <c r="BG447" s="105"/>
      <c r="BH447" s="105"/>
      <c r="BI447" s="105"/>
      <c r="BJ447" s="105"/>
      <c r="BK447" s="105"/>
      <c r="BL447" s="105"/>
      <c r="BM447" s="105"/>
      <c r="BN447" s="105"/>
      <c r="BO447" s="105"/>
      <c r="BP447" s="105"/>
      <c r="BQ447" s="105"/>
      <c r="BR447" s="105"/>
      <c r="BS447" s="105"/>
      <c r="BT447" s="105"/>
      <c r="BU447" s="105"/>
      <c r="BV447" s="105"/>
      <c r="BW447" s="105"/>
      <c r="BX447" s="105"/>
      <c r="BY447" s="105"/>
      <c r="BZ447" s="105"/>
      <c r="CA447" s="105"/>
      <c r="CB447" s="105"/>
      <c r="CC447" s="105"/>
      <c r="CD447" s="105"/>
      <c r="CE447" s="105"/>
      <c r="CF447" s="105"/>
      <c r="CG447" s="105"/>
      <c r="CH447" s="105"/>
      <c r="CI447" s="105"/>
      <c r="CJ447" s="105"/>
    </row>
    <row r="448" spans="1:88" s="11" customFormat="1" x14ac:dyDescent="0.2">
      <c r="A448" s="105"/>
      <c r="B448" s="59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5"/>
      <c r="AO448" s="105"/>
      <c r="AP448" s="105"/>
      <c r="AQ448" s="105"/>
      <c r="AR448" s="105"/>
      <c r="AS448" s="105"/>
      <c r="AT448" s="105"/>
      <c r="AU448" s="105"/>
      <c r="AV448" s="105"/>
      <c r="AW448" s="105"/>
      <c r="AX448" s="105"/>
      <c r="AY448" s="105"/>
      <c r="AZ448" s="105"/>
      <c r="BA448" s="105"/>
      <c r="BB448" s="105"/>
      <c r="BC448" s="105"/>
      <c r="BD448" s="105"/>
      <c r="BE448" s="105"/>
      <c r="BF448" s="105"/>
      <c r="BG448" s="105"/>
      <c r="BH448" s="105"/>
      <c r="BI448" s="105"/>
      <c r="BJ448" s="105"/>
      <c r="BK448" s="105"/>
      <c r="BL448" s="105"/>
      <c r="BM448" s="105"/>
      <c r="BN448" s="105"/>
      <c r="BO448" s="105"/>
      <c r="BP448" s="105"/>
      <c r="BQ448" s="105"/>
      <c r="BR448" s="105"/>
      <c r="BS448" s="105"/>
      <c r="BT448" s="105"/>
      <c r="BU448" s="105"/>
      <c r="BV448" s="105"/>
      <c r="BW448" s="105"/>
      <c r="BX448" s="105"/>
      <c r="BY448" s="105"/>
      <c r="BZ448" s="105"/>
      <c r="CA448" s="105"/>
      <c r="CB448" s="105"/>
      <c r="CC448" s="105"/>
      <c r="CD448" s="105"/>
      <c r="CE448" s="105"/>
      <c r="CF448" s="105"/>
      <c r="CG448" s="105"/>
      <c r="CH448" s="105"/>
      <c r="CI448" s="105"/>
      <c r="CJ448" s="105"/>
    </row>
    <row r="449" spans="1:88" s="11" customFormat="1" x14ac:dyDescent="0.2">
      <c r="A449" s="105"/>
      <c r="B449" s="59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5"/>
      <c r="AO449" s="105"/>
      <c r="AP449" s="105"/>
      <c r="AQ449" s="105"/>
      <c r="AR449" s="105"/>
      <c r="AS449" s="105"/>
      <c r="AT449" s="105"/>
      <c r="AU449" s="105"/>
      <c r="AV449" s="105"/>
      <c r="AW449" s="105"/>
      <c r="AX449" s="105"/>
      <c r="AY449" s="105"/>
      <c r="AZ449" s="105"/>
      <c r="BA449" s="105"/>
      <c r="BB449" s="105"/>
      <c r="BC449" s="105"/>
      <c r="BD449" s="105"/>
      <c r="BE449" s="105"/>
      <c r="BF449" s="105"/>
      <c r="BG449" s="105"/>
      <c r="BH449" s="105"/>
      <c r="BI449" s="105"/>
      <c r="BJ449" s="105"/>
      <c r="BK449" s="105"/>
      <c r="BL449" s="105"/>
      <c r="BM449" s="105"/>
      <c r="BN449" s="105"/>
      <c r="BO449" s="105"/>
      <c r="BP449" s="105"/>
      <c r="BQ449" s="105"/>
      <c r="BR449" s="105"/>
      <c r="BS449" s="105"/>
      <c r="BT449" s="105"/>
      <c r="BU449" s="105"/>
      <c r="BV449" s="105"/>
      <c r="BW449" s="105"/>
      <c r="BX449" s="105"/>
      <c r="BY449" s="105"/>
      <c r="BZ449" s="105"/>
      <c r="CA449" s="105"/>
      <c r="CB449" s="105"/>
      <c r="CC449" s="105"/>
      <c r="CD449" s="105"/>
      <c r="CE449" s="105"/>
      <c r="CF449" s="105"/>
      <c r="CG449" s="105"/>
      <c r="CH449" s="105"/>
      <c r="CI449" s="105"/>
      <c r="CJ449" s="105"/>
    </row>
    <row r="450" spans="1:88" s="11" customFormat="1" x14ac:dyDescent="0.2">
      <c r="A450" s="105"/>
      <c r="B450" s="59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5"/>
      <c r="AO450" s="105"/>
      <c r="AP450" s="105"/>
      <c r="AQ450" s="105"/>
      <c r="AR450" s="105"/>
      <c r="AS450" s="105"/>
      <c r="AT450" s="105"/>
      <c r="AU450" s="105"/>
      <c r="AV450" s="105"/>
      <c r="AW450" s="105"/>
      <c r="AX450" s="105"/>
      <c r="AY450" s="105"/>
      <c r="AZ450" s="105"/>
      <c r="BA450" s="105"/>
      <c r="BB450" s="105"/>
      <c r="BC450" s="105"/>
      <c r="BD450" s="105"/>
      <c r="BE450" s="105"/>
      <c r="BF450" s="105"/>
      <c r="BG450" s="105"/>
      <c r="BH450" s="105"/>
      <c r="BI450" s="105"/>
      <c r="BJ450" s="105"/>
      <c r="BK450" s="105"/>
      <c r="BL450" s="105"/>
      <c r="BM450" s="105"/>
      <c r="BN450" s="105"/>
      <c r="BO450" s="105"/>
      <c r="BP450" s="105"/>
      <c r="BQ450" s="105"/>
      <c r="BR450" s="105"/>
      <c r="BS450" s="105"/>
      <c r="BT450" s="105"/>
      <c r="BU450" s="105"/>
      <c r="BV450" s="105"/>
      <c r="BW450" s="105"/>
      <c r="BX450" s="105"/>
      <c r="BY450" s="105"/>
      <c r="BZ450" s="105"/>
      <c r="CA450" s="105"/>
      <c r="CB450" s="105"/>
      <c r="CC450" s="105"/>
      <c r="CD450" s="105"/>
      <c r="CE450" s="105"/>
      <c r="CF450" s="105"/>
      <c r="CG450" s="105"/>
      <c r="CH450" s="105"/>
      <c r="CI450" s="105"/>
      <c r="CJ450" s="105"/>
    </row>
    <row r="451" spans="1:88" s="11" customFormat="1" x14ac:dyDescent="0.2">
      <c r="A451" s="105"/>
      <c r="B451" s="59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5"/>
      <c r="AO451" s="105"/>
      <c r="AP451" s="105"/>
      <c r="AQ451" s="105"/>
      <c r="AR451" s="105"/>
      <c r="AS451" s="105"/>
      <c r="AT451" s="105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  <c r="BE451" s="105"/>
      <c r="BF451" s="105"/>
      <c r="BG451" s="105"/>
      <c r="BH451" s="105"/>
      <c r="BI451" s="105"/>
      <c r="BJ451" s="105"/>
      <c r="BK451" s="105"/>
      <c r="BL451" s="105"/>
      <c r="BM451" s="105"/>
      <c r="BN451" s="105"/>
      <c r="BO451" s="105"/>
      <c r="BP451" s="105"/>
      <c r="BQ451" s="105"/>
      <c r="BR451" s="105"/>
      <c r="BS451" s="105"/>
      <c r="BT451" s="105"/>
      <c r="BU451" s="105"/>
      <c r="BV451" s="105"/>
      <c r="BW451" s="105"/>
      <c r="BX451" s="105"/>
      <c r="BY451" s="105"/>
      <c r="BZ451" s="105"/>
      <c r="CA451" s="105"/>
      <c r="CB451" s="105"/>
      <c r="CC451" s="105"/>
      <c r="CD451" s="105"/>
      <c r="CE451" s="105"/>
      <c r="CF451" s="105"/>
      <c r="CG451" s="105"/>
      <c r="CH451" s="105"/>
      <c r="CI451" s="105"/>
      <c r="CJ451" s="105"/>
    </row>
    <row r="452" spans="1:88" s="11" customFormat="1" x14ac:dyDescent="0.2">
      <c r="A452" s="105"/>
      <c r="B452" s="59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5"/>
      <c r="AO452" s="105"/>
      <c r="AP452" s="105"/>
      <c r="AQ452" s="105"/>
      <c r="AR452" s="105"/>
      <c r="AS452" s="105"/>
      <c r="AT452" s="105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  <c r="BE452" s="105"/>
      <c r="BF452" s="105"/>
      <c r="BG452" s="105"/>
      <c r="BH452" s="105"/>
      <c r="BI452" s="105"/>
      <c r="BJ452" s="105"/>
      <c r="BK452" s="105"/>
      <c r="BL452" s="105"/>
      <c r="BM452" s="105"/>
      <c r="BN452" s="105"/>
      <c r="BO452" s="105"/>
      <c r="BP452" s="105"/>
      <c r="BQ452" s="105"/>
      <c r="BR452" s="105"/>
      <c r="BS452" s="105"/>
      <c r="BT452" s="105"/>
      <c r="BU452" s="105"/>
      <c r="BV452" s="105"/>
      <c r="BW452" s="105"/>
      <c r="BX452" s="105"/>
      <c r="BY452" s="105"/>
      <c r="BZ452" s="105"/>
      <c r="CA452" s="105"/>
      <c r="CB452" s="105"/>
      <c r="CC452" s="105"/>
      <c r="CD452" s="105"/>
      <c r="CE452" s="105"/>
      <c r="CF452" s="105"/>
      <c r="CG452" s="105"/>
      <c r="CH452" s="105"/>
      <c r="CI452" s="105"/>
      <c r="CJ452" s="105"/>
    </row>
    <row r="453" spans="1:88" s="11" customFormat="1" x14ac:dyDescent="0.2">
      <c r="A453" s="105"/>
      <c r="B453" s="59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5"/>
      <c r="AO453" s="105"/>
      <c r="AP453" s="105"/>
      <c r="AQ453" s="105"/>
      <c r="AR453" s="105"/>
      <c r="AS453" s="105"/>
      <c r="AT453" s="105"/>
      <c r="AU453" s="105"/>
      <c r="AV453" s="105"/>
      <c r="AW453" s="105"/>
      <c r="AX453" s="105"/>
      <c r="AY453" s="105"/>
      <c r="AZ453" s="105"/>
      <c r="BA453" s="105"/>
      <c r="BB453" s="105"/>
      <c r="BC453" s="105"/>
      <c r="BD453" s="105"/>
      <c r="BE453" s="105"/>
      <c r="BF453" s="105"/>
      <c r="BG453" s="105"/>
      <c r="BH453" s="105"/>
      <c r="BI453" s="105"/>
      <c r="BJ453" s="105"/>
      <c r="BK453" s="105"/>
      <c r="BL453" s="105"/>
      <c r="BM453" s="105"/>
      <c r="BN453" s="105"/>
      <c r="BO453" s="105"/>
      <c r="BP453" s="105"/>
      <c r="BQ453" s="105"/>
      <c r="BR453" s="105"/>
      <c r="BS453" s="105"/>
      <c r="BT453" s="105"/>
      <c r="BU453" s="105"/>
      <c r="BV453" s="105"/>
      <c r="BW453" s="105"/>
      <c r="BX453" s="105"/>
      <c r="BY453" s="105"/>
      <c r="BZ453" s="105"/>
      <c r="CA453" s="105"/>
      <c r="CB453" s="105"/>
      <c r="CC453" s="105"/>
      <c r="CD453" s="105"/>
      <c r="CE453" s="105"/>
      <c r="CF453" s="105"/>
      <c r="CG453" s="105"/>
      <c r="CH453" s="105"/>
      <c r="CI453" s="105"/>
      <c r="CJ453" s="105"/>
    </row>
    <row r="454" spans="1:88" s="11" customFormat="1" x14ac:dyDescent="0.2">
      <c r="A454" s="105"/>
      <c r="B454" s="59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5"/>
      <c r="AO454" s="105"/>
      <c r="AP454" s="105"/>
      <c r="AQ454" s="105"/>
      <c r="AR454" s="105"/>
      <c r="AS454" s="105"/>
      <c r="AT454" s="105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  <c r="BE454" s="105"/>
      <c r="BF454" s="105"/>
      <c r="BG454" s="105"/>
      <c r="BH454" s="105"/>
      <c r="BI454" s="105"/>
      <c r="BJ454" s="105"/>
      <c r="BK454" s="105"/>
      <c r="BL454" s="105"/>
      <c r="BM454" s="105"/>
      <c r="BN454" s="105"/>
      <c r="BO454" s="105"/>
      <c r="BP454" s="105"/>
      <c r="BQ454" s="105"/>
      <c r="BR454" s="105"/>
      <c r="BS454" s="105"/>
      <c r="BT454" s="105"/>
      <c r="BU454" s="105"/>
      <c r="BV454" s="105"/>
      <c r="BW454" s="105"/>
      <c r="BX454" s="105"/>
      <c r="BY454" s="105"/>
      <c r="BZ454" s="105"/>
      <c r="CA454" s="105"/>
      <c r="CB454" s="105"/>
      <c r="CC454" s="105"/>
      <c r="CD454" s="105"/>
      <c r="CE454" s="105"/>
      <c r="CF454" s="105"/>
      <c r="CG454" s="105"/>
      <c r="CH454" s="105"/>
      <c r="CI454" s="105"/>
      <c r="CJ454" s="105"/>
    </row>
    <row r="455" spans="1:88" s="11" customFormat="1" x14ac:dyDescent="0.2">
      <c r="A455" s="105"/>
      <c r="B455" s="59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5"/>
      <c r="AO455" s="105"/>
      <c r="AP455" s="105"/>
      <c r="AQ455" s="105"/>
      <c r="AR455" s="105"/>
      <c r="AS455" s="105"/>
      <c r="AT455" s="105"/>
      <c r="AU455" s="105"/>
      <c r="AV455" s="105"/>
      <c r="AW455" s="105"/>
      <c r="AX455" s="105"/>
      <c r="AY455" s="105"/>
      <c r="AZ455" s="105"/>
      <c r="BA455" s="105"/>
      <c r="BB455" s="105"/>
      <c r="BC455" s="105"/>
      <c r="BD455" s="105"/>
      <c r="BE455" s="105"/>
      <c r="BF455" s="105"/>
      <c r="BG455" s="105"/>
      <c r="BH455" s="105"/>
      <c r="BI455" s="105"/>
      <c r="BJ455" s="105"/>
      <c r="BK455" s="105"/>
      <c r="BL455" s="105"/>
      <c r="BM455" s="105"/>
      <c r="BN455" s="105"/>
      <c r="BO455" s="105"/>
      <c r="BP455" s="105"/>
      <c r="BQ455" s="105"/>
      <c r="BR455" s="105"/>
      <c r="BS455" s="105"/>
      <c r="BT455" s="105"/>
      <c r="BU455" s="105"/>
      <c r="BV455" s="105"/>
      <c r="BW455" s="105"/>
      <c r="BX455" s="105"/>
      <c r="BY455" s="105"/>
      <c r="BZ455" s="105"/>
      <c r="CA455" s="105"/>
      <c r="CB455" s="105"/>
      <c r="CC455" s="105"/>
      <c r="CD455" s="105"/>
      <c r="CE455" s="105"/>
      <c r="CF455" s="105"/>
      <c r="CG455" s="105"/>
      <c r="CH455" s="105"/>
      <c r="CI455" s="105"/>
      <c r="CJ455" s="105"/>
    </row>
    <row r="456" spans="1:88" s="11" customFormat="1" x14ac:dyDescent="0.2">
      <c r="A456" s="105"/>
      <c r="B456" s="59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5"/>
      <c r="AO456" s="105"/>
      <c r="AP456" s="105"/>
      <c r="AQ456" s="105"/>
      <c r="AR456" s="105"/>
      <c r="AS456" s="105"/>
      <c r="AT456" s="105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  <c r="BE456" s="105"/>
      <c r="BF456" s="105"/>
      <c r="BG456" s="105"/>
      <c r="BH456" s="105"/>
      <c r="BI456" s="105"/>
      <c r="BJ456" s="105"/>
      <c r="BK456" s="105"/>
      <c r="BL456" s="105"/>
      <c r="BM456" s="105"/>
      <c r="BN456" s="105"/>
      <c r="BO456" s="105"/>
      <c r="BP456" s="105"/>
      <c r="BQ456" s="105"/>
      <c r="BR456" s="105"/>
      <c r="BS456" s="105"/>
      <c r="BT456" s="105"/>
      <c r="BU456" s="105"/>
      <c r="BV456" s="105"/>
      <c r="BW456" s="105"/>
      <c r="BX456" s="105"/>
      <c r="BY456" s="105"/>
      <c r="BZ456" s="105"/>
      <c r="CA456" s="105"/>
      <c r="CB456" s="105"/>
      <c r="CC456" s="105"/>
      <c r="CD456" s="105"/>
      <c r="CE456" s="105"/>
      <c r="CF456" s="105"/>
      <c r="CG456" s="105"/>
      <c r="CH456" s="105"/>
      <c r="CI456" s="105"/>
      <c r="CJ456" s="105"/>
    </row>
    <row r="457" spans="1:88" s="11" customFormat="1" x14ac:dyDescent="0.2">
      <c r="A457" s="105"/>
      <c r="B457" s="59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5"/>
      <c r="AO457" s="105"/>
      <c r="AP457" s="105"/>
      <c r="AQ457" s="105"/>
      <c r="AR457" s="105"/>
      <c r="AS457" s="105"/>
      <c r="AT457" s="105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  <c r="BE457" s="105"/>
      <c r="BF457" s="105"/>
      <c r="BG457" s="105"/>
      <c r="BH457" s="105"/>
      <c r="BI457" s="105"/>
      <c r="BJ457" s="105"/>
      <c r="BK457" s="105"/>
      <c r="BL457" s="105"/>
      <c r="BM457" s="105"/>
      <c r="BN457" s="105"/>
      <c r="BO457" s="105"/>
      <c r="BP457" s="105"/>
      <c r="BQ457" s="105"/>
      <c r="BR457" s="105"/>
      <c r="BS457" s="105"/>
      <c r="BT457" s="105"/>
      <c r="BU457" s="105"/>
      <c r="BV457" s="105"/>
      <c r="BW457" s="105"/>
      <c r="BX457" s="105"/>
      <c r="BY457" s="105"/>
      <c r="BZ457" s="105"/>
      <c r="CA457" s="105"/>
      <c r="CB457" s="105"/>
      <c r="CC457" s="105"/>
      <c r="CD457" s="105"/>
      <c r="CE457" s="105"/>
      <c r="CF457" s="105"/>
      <c r="CG457" s="105"/>
      <c r="CH457" s="105"/>
      <c r="CI457" s="105"/>
      <c r="CJ457" s="105"/>
    </row>
    <row r="458" spans="1:88" s="11" customFormat="1" x14ac:dyDescent="0.2">
      <c r="A458" s="105"/>
      <c r="B458" s="59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  <c r="BE458" s="105"/>
      <c r="BF458" s="105"/>
      <c r="BG458" s="105"/>
      <c r="BH458" s="105"/>
      <c r="BI458" s="105"/>
      <c r="BJ458" s="105"/>
      <c r="BK458" s="105"/>
      <c r="BL458" s="105"/>
      <c r="BM458" s="105"/>
      <c r="BN458" s="105"/>
      <c r="BO458" s="105"/>
      <c r="BP458" s="105"/>
      <c r="BQ458" s="105"/>
      <c r="BR458" s="105"/>
      <c r="BS458" s="105"/>
      <c r="BT458" s="105"/>
      <c r="BU458" s="105"/>
      <c r="BV458" s="105"/>
      <c r="BW458" s="105"/>
      <c r="BX458" s="105"/>
      <c r="BY458" s="105"/>
      <c r="BZ458" s="105"/>
      <c r="CA458" s="105"/>
      <c r="CB458" s="105"/>
      <c r="CC458" s="105"/>
      <c r="CD458" s="105"/>
      <c r="CE458" s="105"/>
      <c r="CF458" s="105"/>
      <c r="CG458" s="105"/>
      <c r="CH458" s="105"/>
      <c r="CI458" s="105"/>
      <c r="CJ458" s="105"/>
    </row>
    <row r="459" spans="1:88" s="11" customFormat="1" x14ac:dyDescent="0.2">
      <c r="A459" s="105"/>
      <c r="B459" s="59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5"/>
      <c r="AO459" s="105"/>
      <c r="AP459" s="105"/>
      <c r="AQ459" s="105"/>
      <c r="AR459" s="105"/>
      <c r="AS459" s="105"/>
      <c r="AT459" s="105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  <c r="BE459" s="105"/>
      <c r="BF459" s="105"/>
      <c r="BG459" s="105"/>
      <c r="BH459" s="105"/>
      <c r="BI459" s="105"/>
      <c r="BJ459" s="105"/>
      <c r="BK459" s="105"/>
      <c r="BL459" s="105"/>
      <c r="BM459" s="105"/>
      <c r="BN459" s="105"/>
      <c r="BO459" s="105"/>
      <c r="BP459" s="105"/>
      <c r="BQ459" s="105"/>
      <c r="BR459" s="105"/>
      <c r="BS459" s="105"/>
      <c r="BT459" s="105"/>
      <c r="BU459" s="105"/>
      <c r="BV459" s="105"/>
      <c r="BW459" s="105"/>
      <c r="BX459" s="105"/>
      <c r="BY459" s="105"/>
      <c r="BZ459" s="105"/>
      <c r="CA459" s="105"/>
      <c r="CB459" s="105"/>
      <c r="CC459" s="105"/>
      <c r="CD459" s="105"/>
      <c r="CE459" s="105"/>
      <c r="CF459" s="105"/>
      <c r="CG459" s="105"/>
      <c r="CH459" s="105"/>
      <c r="CI459" s="105"/>
      <c r="CJ459" s="105"/>
    </row>
    <row r="460" spans="1:88" s="11" customFormat="1" x14ac:dyDescent="0.2">
      <c r="A460" s="105"/>
      <c r="B460" s="59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5"/>
      <c r="AO460" s="105"/>
      <c r="AP460" s="105"/>
      <c r="AQ460" s="105"/>
      <c r="AR460" s="105"/>
      <c r="AS460" s="105"/>
      <c r="AT460" s="105"/>
      <c r="AU460" s="105"/>
      <c r="AV460" s="105"/>
      <c r="AW460" s="105"/>
      <c r="AX460" s="105"/>
      <c r="AY460" s="105"/>
      <c r="AZ460" s="105"/>
      <c r="BA460" s="105"/>
      <c r="BB460" s="105"/>
      <c r="BC460" s="105"/>
      <c r="BD460" s="105"/>
      <c r="BE460" s="105"/>
      <c r="BF460" s="105"/>
      <c r="BG460" s="105"/>
      <c r="BH460" s="105"/>
      <c r="BI460" s="105"/>
      <c r="BJ460" s="105"/>
      <c r="BK460" s="105"/>
      <c r="BL460" s="105"/>
      <c r="BM460" s="105"/>
      <c r="BN460" s="105"/>
      <c r="BO460" s="105"/>
      <c r="BP460" s="105"/>
      <c r="BQ460" s="105"/>
      <c r="BR460" s="105"/>
      <c r="BS460" s="105"/>
      <c r="BT460" s="105"/>
      <c r="BU460" s="105"/>
      <c r="BV460" s="105"/>
      <c r="BW460" s="105"/>
      <c r="BX460" s="105"/>
      <c r="BY460" s="105"/>
      <c r="BZ460" s="105"/>
      <c r="CA460" s="105"/>
      <c r="CB460" s="105"/>
      <c r="CC460" s="105"/>
      <c r="CD460" s="105"/>
      <c r="CE460" s="105"/>
      <c r="CF460" s="105"/>
      <c r="CG460" s="105"/>
      <c r="CH460" s="105"/>
      <c r="CI460" s="105"/>
      <c r="CJ460" s="105"/>
    </row>
    <row r="461" spans="1:88" s="11" customFormat="1" x14ac:dyDescent="0.2">
      <c r="A461" s="105"/>
      <c r="B461" s="59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5"/>
      <c r="AO461" s="105"/>
      <c r="AP461" s="105"/>
      <c r="AQ461" s="105"/>
      <c r="AR461" s="105"/>
      <c r="AS461" s="105"/>
      <c r="AT461" s="105"/>
      <c r="AU461" s="105"/>
      <c r="AV461" s="105"/>
      <c r="AW461" s="105"/>
      <c r="AX461" s="105"/>
      <c r="AY461" s="105"/>
      <c r="AZ461" s="105"/>
      <c r="BA461" s="105"/>
      <c r="BB461" s="105"/>
      <c r="BC461" s="105"/>
      <c r="BD461" s="105"/>
      <c r="BE461" s="105"/>
      <c r="BF461" s="105"/>
      <c r="BG461" s="105"/>
      <c r="BH461" s="105"/>
      <c r="BI461" s="105"/>
      <c r="BJ461" s="105"/>
      <c r="BK461" s="105"/>
      <c r="BL461" s="105"/>
      <c r="BM461" s="105"/>
      <c r="BN461" s="105"/>
      <c r="BO461" s="105"/>
      <c r="BP461" s="105"/>
      <c r="BQ461" s="105"/>
      <c r="BR461" s="105"/>
      <c r="BS461" s="105"/>
      <c r="BT461" s="105"/>
      <c r="BU461" s="105"/>
      <c r="BV461" s="105"/>
      <c r="BW461" s="105"/>
      <c r="BX461" s="105"/>
      <c r="BY461" s="105"/>
      <c r="BZ461" s="105"/>
      <c r="CA461" s="105"/>
      <c r="CB461" s="105"/>
      <c r="CC461" s="105"/>
      <c r="CD461" s="105"/>
      <c r="CE461" s="105"/>
      <c r="CF461" s="105"/>
      <c r="CG461" s="105"/>
      <c r="CH461" s="105"/>
      <c r="CI461" s="105"/>
      <c r="CJ461" s="105"/>
    </row>
    <row r="462" spans="1:88" s="11" customFormat="1" x14ac:dyDescent="0.2">
      <c r="A462" s="105"/>
      <c r="B462" s="59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5"/>
      <c r="AO462" s="105"/>
      <c r="AP462" s="105"/>
      <c r="AQ462" s="105"/>
      <c r="AR462" s="105"/>
      <c r="AS462" s="105"/>
      <c r="AT462" s="105"/>
      <c r="AU462" s="105"/>
      <c r="AV462" s="105"/>
      <c r="AW462" s="105"/>
      <c r="AX462" s="105"/>
      <c r="AY462" s="105"/>
      <c r="AZ462" s="105"/>
      <c r="BA462" s="105"/>
      <c r="BB462" s="105"/>
      <c r="BC462" s="105"/>
      <c r="BD462" s="105"/>
      <c r="BE462" s="105"/>
      <c r="BF462" s="105"/>
      <c r="BG462" s="105"/>
      <c r="BH462" s="105"/>
      <c r="BI462" s="105"/>
      <c r="BJ462" s="105"/>
      <c r="BK462" s="105"/>
      <c r="BL462" s="105"/>
      <c r="BM462" s="105"/>
      <c r="BN462" s="105"/>
      <c r="BO462" s="105"/>
      <c r="BP462" s="105"/>
      <c r="BQ462" s="105"/>
      <c r="BR462" s="105"/>
      <c r="BS462" s="105"/>
      <c r="BT462" s="105"/>
      <c r="BU462" s="105"/>
      <c r="BV462" s="105"/>
      <c r="BW462" s="105"/>
      <c r="BX462" s="105"/>
      <c r="BY462" s="105"/>
      <c r="BZ462" s="105"/>
      <c r="CA462" s="105"/>
      <c r="CB462" s="105"/>
      <c r="CC462" s="105"/>
      <c r="CD462" s="105"/>
      <c r="CE462" s="105"/>
      <c r="CF462" s="105"/>
      <c r="CG462" s="105"/>
      <c r="CH462" s="105"/>
      <c r="CI462" s="105"/>
      <c r="CJ462" s="105"/>
    </row>
    <row r="463" spans="1:88" s="11" customFormat="1" x14ac:dyDescent="0.2">
      <c r="A463" s="105"/>
      <c r="B463" s="59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5"/>
      <c r="AO463" s="105"/>
      <c r="AP463" s="105"/>
      <c r="AQ463" s="105"/>
      <c r="AR463" s="105"/>
      <c r="AS463" s="105"/>
      <c r="AT463" s="105"/>
      <c r="AU463" s="105"/>
      <c r="AV463" s="105"/>
      <c r="AW463" s="105"/>
      <c r="AX463" s="105"/>
      <c r="AY463" s="105"/>
      <c r="AZ463" s="105"/>
      <c r="BA463" s="105"/>
      <c r="BB463" s="105"/>
      <c r="BC463" s="105"/>
      <c r="BD463" s="105"/>
      <c r="BE463" s="105"/>
      <c r="BF463" s="105"/>
      <c r="BG463" s="105"/>
      <c r="BH463" s="105"/>
      <c r="BI463" s="105"/>
      <c r="BJ463" s="105"/>
      <c r="BK463" s="105"/>
      <c r="BL463" s="105"/>
      <c r="BM463" s="105"/>
      <c r="BN463" s="105"/>
      <c r="BO463" s="105"/>
      <c r="BP463" s="105"/>
      <c r="BQ463" s="105"/>
      <c r="BR463" s="105"/>
      <c r="BS463" s="105"/>
      <c r="BT463" s="105"/>
      <c r="BU463" s="105"/>
      <c r="BV463" s="105"/>
      <c r="BW463" s="105"/>
      <c r="BX463" s="105"/>
      <c r="BY463" s="105"/>
      <c r="BZ463" s="105"/>
      <c r="CA463" s="105"/>
      <c r="CB463" s="105"/>
      <c r="CC463" s="105"/>
      <c r="CD463" s="105"/>
      <c r="CE463" s="105"/>
      <c r="CF463" s="105"/>
      <c r="CG463" s="105"/>
      <c r="CH463" s="105"/>
      <c r="CI463" s="105"/>
      <c r="CJ463" s="105"/>
    </row>
    <row r="464" spans="1:88" s="11" customFormat="1" x14ac:dyDescent="0.2">
      <c r="A464" s="105"/>
      <c r="B464" s="59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5"/>
      <c r="AO464" s="105"/>
      <c r="AP464" s="105"/>
      <c r="AQ464" s="105"/>
      <c r="AR464" s="105"/>
      <c r="AS464" s="105"/>
      <c r="AT464" s="105"/>
      <c r="AU464" s="105"/>
      <c r="AV464" s="105"/>
      <c r="AW464" s="105"/>
      <c r="AX464" s="105"/>
      <c r="AY464" s="105"/>
      <c r="AZ464" s="105"/>
      <c r="BA464" s="105"/>
      <c r="BB464" s="105"/>
      <c r="BC464" s="105"/>
      <c r="BD464" s="105"/>
      <c r="BE464" s="105"/>
      <c r="BF464" s="105"/>
      <c r="BG464" s="105"/>
      <c r="BH464" s="105"/>
      <c r="BI464" s="105"/>
      <c r="BJ464" s="105"/>
      <c r="BK464" s="105"/>
      <c r="BL464" s="105"/>
      <c r="BM464" s="105"/>
      <c r="BN464" s="105"/>
      <c r="BO464" s="105"/>
      <c r="BP464" s="105"/>
      <c r="BQ464" s="105"/>
      <c r="BR464" s="105"/>
      <c r="BS464" s="105"/>
      <c r="BT464" s="105"/>
      <c r="BU464" s="105"/>
      <c r="BV464" s="105"/>
      <c r="BW464" s="105"/>
      <c r="BX464" s="105"/>
      <c r="BY464" s="105"/>
      <c r="BZ464" s="105"/>
      <c r="CA464" s="105"/>
      <c r="CB464" s="105"/>
      <c r="CC464" s="105"/>
      <c r="CD464" s="105"/>
      <c r="CE464" s="105"/>
      <c r="CF464" s="105"/>
      <c r="CG464" s="105"/>
      <c r="CH464" s="105"/>
      <c r="CI464" s="105"/>
      <c r="CJ464" s="105"/>
    </row>
    <row r="465" spans="1:88" s="11" customFormat="1" x14ac:dyDescent="0.2">
      <c r="A465" s="105"/>
      <c r="B465" s="59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5"/>
      <c r="AO465" s="105"/>
      <c r="AP465" s="105"/>
      <c r="AQ465" s="105"/>
      <c r="AR465" s="105"/>
      <c r="AS465" s="105"/>
      <c r="AT465" s="105"/>
      <c r="AU465" s="105"/>
      <c r="AV465" s="105"/>
      <c r="AW465" s="105"/>
      <c r="AX465" s="105"/>
      <c r="AY465" s="105"/>
      <c r="AZ465" s="105"/>
      <c r="BA465" s="105"/>
      <c r="BB465" s="105"/>
      <c r="BC465" s="105"/>
      <c r="BD465" s="105"/>
      <c r="BE465" s="105"/>
      <c r="BF465" s="105"/>
      <c r="BG465" s="105"/>
      <c r="BH465" s="105"/>
      <c r="BI465" s="105"/>
      <c r="BJ465" s="105"/>
      <c r="BK465" s="105"/>
      <c r="BL465" s="105"/>
      <c r="BM465" s="105"/>
      <c r="BN465" s="105"/>
      <c r="BO465" s="105"/>
      <c r="BP465" s="105"/>
      <c r="BQ465" s="105"/>
      <c r="BR465" s="105"/>
      <c r="BS465" s="105"/>
      <c r="BT465" s="105"/>
      <c r="BU465" s="105"/>
      <c r="BV465" s="105"/>
      <c r="BW465" s="105"/>
      <c r="BX465" s="105"/>
      <c r="BY465" s="105"/>
      <c r="BZ465" s="105"/>
      <c r="CA465" s="105"/>
      <c r="CB465" s="105"/>
      <c r="CC465" s="105"/>
      <c r="CD465" s="105"/>
      <c r="CE465" s="105"/>
      <c r="CF465" s="105"/>
      <c r="CG465" s="105"/>
      <c r="CH465" s="105"/>
      <c r="CI465" s="105"/>
      <c r="CJ465" s="105"/>
    </row>
    <row r="466" spans="1:88" s="11" customFormat="1" x14ac:dyDescent="0.2">
      <c r="A466" s="105"/>
      <c r="B466" s="59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5"/>
      <c r="AO466" s="105"/>
      <c r="AP466" s="105"/>
      <c r="AQ466" s="105"/>
      <c r="AR466" s="105"/>
      <c r="AS466" s="105"/>
      <c r="AT466" s="105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  <c r="BE466" s="105"/>
      <c r="BF466" s="105"/>
      <c r="BG466" s="105"/>
      <c r="BH466" s="105"/>
      <c r="BI466" s="105"/>
      <c r="BJ466" s="105"/>
      <c r="BK466" s="105"/>
      <c r="BL466" s="105"/>
      <c r="BM466" s="105"/>
      <c r="BN466" s="105"/>
      <c r="BO466" s="105"/>
      <c r="BP466" s="105"/>
      <c r="BQ466" s="105"/>
      <c r="BR466" s="105"/>
      <c r="BS466" s="105"/>
      <c r="BT466" s="105"/>
      <c r="BU466" s="105"/>
      <c r="BV466" s="105"/>
      <c r="BW466" s="105"/>
      <c r="BX466" s="105"/>
      <c r="BY466" s="105"/>
      <c r="BZ466" s="105"/>
      <c r="CA466" s="105"/>
      <c r="CB466" s="105"/>
      <c r="CC466" s="105"/>
      <c r="CD466" s="105"/>
      <c r="CE466" s="105"/>
      <c r="CF466" s="105"/>
      <c r="CG466" s="105"/>
      <c r="CH466" s="105"/>
      <c r="CI466" s="105"/>
      <c r="CJ466" s="105"/>
    </row>
    <row r="467" spans="1:88" s="11" customFormat="1" x14ac:dyDescent="0.2">
      <c r="A467" s="105"/>
      <c r="B467" s="59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5"/>
      <c r="AO467" s="105"/>
      <c r="AP467" s="105"/>
      <c r="AQ467" s="105"/>
      <c r="AR467" s="105"/>
      <c r="AS467" s="105"/>
      <c r="AT467" s="105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  <c r="BE467" s="105"/>
      <c r="BF467" s="105"/>
      <c r="BG467" s="105"/>
      <c r="BH467" s="105"/>
      <c r="BI467" s="105"/>
      <c r="BJ467" s="105"/>
      <c r="BK467" s="105"/>
      <c r="BL467" s="105"/>
      <c r="BM467" s="105"/>
      <c r="BN467" s="105"/>
      <c r="BO467" s="105"/>
      <c r="BP467" s="105"/>
      <c r="BQ467" s="105"/>
      <c r="BR467" s="105"/>
      <c r="BS467" s="105"/>
      <c r="BT467" s="105"/>
      <c r="BU467" s="105"/>
      <c r="BV467" s="105"/>
      <c r="BW467" s="105"/>
      <c r="BX467" s="105"/>
      <c r="BY467" s="105"/>
      <c r="BZ467" s="105"/>
      <c r="CA467" s="105"/>
      <c r="CB467" s="105"/>
      <c r="CC467" s="105"/>
      <c r="CD467" s="105"/>
      <c r="CE467" s="105"/>
      <c r="CF467" s="105"/>
      <c r="CG467" s="105"/>
      <c r="CH467" s="105"/>
      <c r="CI467" s="105"/>
      <c r="CJ467" s="105"/>
    </row>
    <row r="468" spans="1:88" s="11" customFormat="1" x14ac:dyDescent="0.2">
      <c r="A468" s="105"/>
      <c r="B468" s="59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  <c r="BE468" s="105"/>
      <c r="BF468" s="105"/>
      <c r="BG468" s="105"/>
      <c r="BH468" s="105"/>
      <c r="BI468" s="105"/>
      <c r="BJ468" s="105"/>
      <c r="BK468" s="105"/>
      <c r="BL468" s="105"/>
      <c r="BM468" s="105"/>
      <c r="BN468" s="105"/>
      <c r="BO468" s="105"/>
      <c r="BP468" s="105"/>
      <c r="BQ468" s="105"/>
      <c r="BR468" s="105"/>
      <c r="BS468" s="105"/>
      <c r="BT468" s="105"/>
      <c r="BU468" s="105"/>
      <c r="BV468" s="105"/>
      <c r="BW468" s="105"/>
      <c r="BX468" s="105"/>
      <c r="BY468" s="105"/>
      <c r="BZ468" s="105"/>
      <c r="CA468" s="105"/>
      <c r="CB468" s="105"/>
      <c r="CC468" s="105"/>
      <c r="CD468" s="105"/>
      <c r="CE468" s="105"/>
      <c r="CF468" s="105"/>
      <c r="CG468" s="105"/>
      <c r="CH468" s="105"/>
      <c r="CI468" s="105"/>
      <c r="CJ468" s="105"/>
    </row>
    <row r="469" spans="1:88" s="11" customFormat="1" x14ac:dyDescent="0.2">
      <c r="A469" s="105"/>
      <c r="B469" s="59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  <c r="BE469" s="105"/>
      <c r="BF469" s="105"/>
      <c r="BG469" s="105"/>
      <c r="BH469" s="105"/>
      <c r="BI469" s="105"/>
      <c r="BJ469" s="105"/>
      <c r="BK469" s="105"/>
      <c r="BL469" s="105"/>
      <c r="BM469" s="105"/>
      <c r="BN469" s="105"/>
      <c r="BO469" s="105"/>
      <c r="BP469" s="105"/>
      <c r="BQ469" s="105"/>
      <c r="BR469" s="105"/>
      <c r="BS469" s="105"/>
      <c r="BT469" s="105"/>
      <c r="BU469" s="105"/>
      <c r="BV469" s="105"/>
      <c r="BW469" s="105"/>
      <c r="BX469" s="105"/>
      <c r="BY469" s="105"/>
      <c r="BZ469" s="105"/>
      <c r="CA469" s="105"/>
      <c r="CB469" s="105"/>
      <c r="CC469" s="105"/>
      <c r="CD469" s="105"/>
      <c r="CE469" s="105"/>
      <c r="CF469" s="105"/>
      <c r="CG469" s="105"/>
      <c r="CH469" s="105"/>
      <c r="CI469" s="105"/>
      <c r="CJ469" s="105"/>
    </row>
    <row r="470" spans="1:88" s="11" customFormat="1" x14ac:dyDescent="0.2">
      <c r="A470" s="105"/>
      <c r="B470" s="59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  <c r="BE470" s="105"/>
      <c r="BF470" s="105"/>
      <c r="BG470" s="105"/>
      <c r="BH470" s="105"/>
      <c r="BI470" s="105"/>
      <c r="BJ470" s="105"/>
      <c r="BK470" s="105"/>
      <c r="BL470" s="105"/>
      <c r="BM470" s="105"/>
      <c r="BN470" s="105"/>
      <c r="BO470" s="105"/>
      <c r="BP470" s="105"/>
      <c r="BQ470" s="105"/>
      <c r="BR470" s="105"/>
      <c r="BS470" s="105"/>
      <c r="BT470" s="105"/>
      <c r="BU470" s="105"/>
      <c r="BV470" s="105"/>
      <c r="BW470" s="105"/>
      <c r="BX470" s="105"/>
      <c r="BY470" s="105"/>
      <c r="BZ470" s="105"/>
      <c r="CA470" s="105"/>
      <c r="CB470" s="105"/>
      <c r="CC470" s="105"/>
      <c r="CD470" s="105"/>
      <c r="CE470" s="105"/>
      <c r="CF470" s="105"/>
      <c r="CG470" s="105"/>
      <c r="CH470" s="105"/>
      <c r="CI470" s="105"/>
      <c r="CJ470" s="105"/>
    </row>
    <row r="471" spans="1:88" s="11" customFormat="1" x14ac:dyDescent="0.2">
      <c r="A471" s="105"/>
      <c r="B471" s="59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5"/>
      <c r="AO471" s="105"/>
      <c r="AP471" s="105"/>
      <c r="AQ471" s="105"/>
      <c r="AR471" s="105"/>
      <c r="AS471" s="105"/>
      <c r="AT471" s="105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  <c r="BE471" s="105"/>
      <c r="BF471" s="105"/>
      <c r="BG471" s="105"/>
      <c r="BH471" s="105"/>
      <c r="BI471" s="105"/>
      <c r="BJ471" s="105"/>
      <c r="BK471" s="105"/>
      <c r="BL471" s="105"/>
      <c r="BM471" s="105"/>
      <c r="BN471" s="105"/>
      <c r="BO471" s="105"/>
      <c r="BP471" s="105"/>
      <c r="BQ471" s="105"/>
      <c r="BR471" s="105"/>
      <c r="BS471" s="105"/>
      <c r="BT471" s="105"/>
      <c r="BU471" s="105"/>
      <c r="BV471" s="105"/>
      <c r="BW471" s="105"/>
      <c r="BX471" s="105"/>
      <c r="BY471" s="105"/>
      <c r="BZ471" s="105"/>
      <c r="CA471" s="105"/>
      <c r="CB471" s="105"/>
      <c r="CC471" s="105"/>
      <c r="CD471" s="105"/>
      <c r="CE471" s="105"/>
      <c r="CF471" s="105"/>
      <c r="CG471" s="105"/>
      <c r="CH471" s="105"/>
      <c r="CI471" s="105"/>
      <c r="CJ471" s="105"/>
    </row>
    <row r="472" spans="1:88" s="11" customFormat="1" x14ac:dyDescent="0.2">
      <c r="A472" s="105"/>
      <c r="B472" s="59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5"/>
      <c r="AO472" s="105"/>
      <c r="AP472" s="105"/>
      <c r="AQ472" s="105"/>
      <c r="AR472" s="105"/>
      <c r="AS472" s="105"/>
      <c r="AT472" s="105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  <c r="BE472" s="105"/>
      <c r="BF472" s="105"/>
      <c r="BG472" s="105"/>
      <c r="BH472" s="105"/>
      <c r="BI472" s="105"/>
      <c r="BJ472" s="105"/>
      <c r="BK472" s="105"/>
      <c r="BL472" s="105"/>
      <c r="BM472" s="105"/>
      <c r="BN472" s="105"/>
      <c r="BO472" s="105"/>
      <c r="BP472" s="105"/>
      <c r="BQ472" s="105"/>
      <c r="BR472" s="105"/>
      <c r="BS472" s="105"/>
      <c r="BT472" s="105"/>
      <c r="BU472" s="105"/>
      <c r="BV472" s="105"/>
      <c r="BW472" s="105"/>
      <c r="BX472" s="105"/>
      <c r="BY472" s="105"/>
      <c r="BZ472" s="105"/>
      <c r="CA472" s="105"/>
      <c r="CB472" s="105"/>
      <c r="CC472" s="105"/>
      <c r="CD472" s="105"/>
      <c r="CE472" s="105"/>
      <c r="CF472" s="105"/>
      <c r="CG472" s="105"/>
      <c r="CH472" s="105"/>
      <c r="CI472" s="105"/>
      <c r="CJ472" s="105"/>
    </row>
    <row r="473" spans="1:88" s="11" customFormat="1" x14ac:dyDescent="0.2">
      <c r="A473" s="105"/>
      <c r="B473" s="59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5"/>
      <c r="AO473" s="105"/>
      <c r="AP473" s="105"/>
      <c r="AQ473" s="105"/>
      <c r="AR473" s="105"/>
      <c r="AS473" s="105"/>
      <c r="AT473" s="105"/>
      <c r="AU473" s="105"/>
      <c r="AV473" s="105"/>
      <c r="AW473" s="105"/>
      <c r="AX473" s="105"/>
      <c r="AY473" s="105"/>
      <c r="AZ473" s="105"/>
      <c r="BA473" s="105"/>
      <c r="BB473" s="105"/>
      <c r="BC473" s="105"/>
      <c r="BD473" s="105"/>
      <c r="BE473" s="105"/>
      <c r="BF473" s="105"/>
      <c r="BG473" s="105"/>
      <c r="BH473" s="105"/>
      <c r="BI473" s="105"/>
      <c r="BJ473" s="105"/>
      <c r="BK473" s="105"/>
      <c r="BL473" s="105"/>
      <c r="BM473" s="105"/>
      <c r="BN473" s="105"/>
      <c r="BO473" s="105"/>
      <c r="BP473" s="105"/>
      <c r="BQ473" s="105"/>
      <c r="BR473" s="105"/>
      <c r="BS473" s="105"/>
      <c r="BT473" s="105"/>
      <c r="BU473" s="105"/>
      <c r="BV473" s="105"/>
      <c r="BW473" s="105"/>
      <c r="BX473" s="105"/>
      <c r="BY473" s="105"/>
      <c r="BZ473" s="105"/>
      <c r="CA473" s="105"/>
      <c r="CB473" s="105"/>
      <c r="CC473" s="105"/>
      <c r="CD473" s="105"/>
      <c r="CE473" s="105"/>
      <c r="CF473" s="105"/>
      <c r="CG473" s="105"/>
      <c r="CH473" s="105"/>
      <c r="CI473" s="105"/>
      <c r="CJ473" s="105"/>
    </row>
    <row r="474" spans="1:88" s="11" customFormat="1" x14ac:dyDescent="0.2">
      <c r="A474" s="105"/>
      <c r="B474" s="59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5"/>
      <c r="AO474" s="105"/>
      <c r="AP474" s="105"/>
      <c r="AQ474" s="105"/>
      <c r="AR474" s="105"/>
      <c r="AS474" s="105"/>
      <c r="AT474" s="105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  <c r="BE474" s="105"/>
      <c r="BF474" s="105"/>
      <c r="BG474" s="105"/>
      <c r="BH474" s="105"/>
      <c r="BI474" s="105"/>
      <c r="BJ474" s="105"/>
      <c r="BK474" s="105"/>
      <c r="BL474" s="105"/>
      <c r="BM474" s="105"/>
      <c r="BN474" s="105"/>
      <c r="BO474" s="105"/>
      <c r="BP474" s="105"/>
      <c r="BQ474" s="105"/>
      <c r="BR474" s="105"/>
      <c r="BS474" s="105"/>
      <c r="BT474" s="105"/>
      <c r="BU474" s="105"/>
      <c r="BV474" s="105"/>
      <c r="BW474" s="105"/>
      <c r="BX474" s="105"/>
      <c r="BY474" s="105"/>
      <c r="BZ474" s="105"/>
      <c r="CA474" s="105"/>
      <c r="CB474" s="105"/>
      <c r="CC474" s="105"/>
      <c r="CD474" s="105"/>
      <c r="CE474" s="105"/>
      <c r="CF474" s="105"/>
      <c r="CG474" s="105"/>
      <c r="CH474" s="105"/>
      <c r="CI474" s="105"/>
      <c r="CJ474" s="105"/>
    </row>
    <row r="475" spans="1:88" s="11" customFormat="1" x14ac:dyDescent="0.2">
      <c r="A475" s="105"/>
      <c r="B475" s="59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  <c r="BE475" s="105"/>
      <c r="BF475" s="105"/>
      <c r="BG475" s="105"/>
      <c r="BH475" s="105"/>
      <c r="BI475" s="105"/>
      <c r="BJ475" s="105"/>
      <c r="BK475" s="105"/>
      <c r="BL475" s="105"/>
      <c r="BM475" s="105"/>
      <c r="BN475" s="105"/>
      <c r="BO475" s="105"/>
      <c r="BP475" s="105"/>
      <c r="BQ475" s="105"/>
      <c r="BR475" s="105"/>
      <c r="BS475" s="105"/>
      <c r="BT475" s="105"/>
      <c r="BU475" s="105"/>
      <c r="BV475" s="105"/>
      <c r="BW475" s="105"/>
      <c r="BX475" s="105"/>
      <c r="BY475" s="105"/>
      <c r="BZ475" s="105"/>
      <c r="CA475" s="105"/>
      <c r="CB475" s="105"/>
      <c r="CC475" s="105"/>
      <c r="CD475" s="105"/>
      <c r="CE475" s="105"/>
      <c r="CF475" s="105"/>
      <c r="CG475" s="105"/>
      <c r="CH475" s="105"/>
      <c r="CI475" s="105"/>
      <c r="CJ475" s="105"/>
    </row>
    <row r="476" spans="1:88" s="11" customFormat="1" x14ac:dyDescent="0.2">
      <c r="A476" s="105"/>
      <c r="B476" s="59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  <c r="BT476" s="105"/>
      <c r="BU476" s="105"/>
      <c r="BV476" s="105"/>
      <c r="BW476" s="105"/>
      <c r="BX476" s="105"/>
      <c r="BY476" s="105"/>
      <c r="BZ476" s="105"/>
      <c r="CA476" s="105"/>
      <c r="CB476" s="105"/>
      <c r="CC476" s="105"/>
      <c r="CD476" s="105"/>
      <c r="CE476" s="105"/>
      <c r="CF476" s="105"/>
      <c r="CG476" s="105"/>
      <c r="CH476" s="105"/>
      <c r="CI476" s="105"/>
      <c r="CJ476" s="105"/>
    </row>
    <row r="477" spans="1:88" s="11" customFormat="1" x14ac:dyDescent="0.2">
      <c r="A477" s="105"/>
      <c r="B477" s="59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  <c r="BT477" s="105"/>
      <c r="BU477" s="105"/>
      <c r="BV477" s="105"/>
      <c r="BW477" s="105"/>
      <c r="BX477" s="105"/>
      <c r="BY477" s="105"/>
      <c r="BZ477" s="105"/>
      <c r="CA477" s="105"/>
      <c r="CB477" s="105"/>
      <c r="CC477" s="105"/>
      <c r="CD477" s="105"/>
      <c r="CE477" s="105"/>
      <c r="CF477" s="105"/>
      <c r="CG477" s="105"/>
      <c r="CH477" s="105"/>
      <c r="CI477" s="105"/>
      <c r="CJ477" s="105"/>
    </row>
    <row r="478" spans="1:88" s="11" customFormat="1" x14ac:dyDescent="0.2">
      <c r="A478" s="105"/>
      <c r="B478" s="59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  <c r="BE478" s="105"/>
      <c r="BF478" s="105"/>
      <c r="BG478" s="105"/>
      <c r="BH478" s="105"/>
      <c r="BI478" s="105"/>
      <c r="BJ478" s="105"/>
      <c r="BK478" s="105"/>
      <c r="BL478" s="105"/>
      <c r="BM478" s="105"/>
      <c r="BN478" s="105"/>
      <c r="BO478" s="105"/>
      <c r="BP478" s="105"/>
      <c r="BQ478" s="105"/>
      <c r="BR478" s="105"/>
      <c r="BS478" s="105"/>
      <c r="BT478" s="105"/>
      <c r="BU478" s="105"/>
      <c r="BV478" s="105"/>
      <c r="BW478" s="105"/>
      <c r="BX478" s="105"/>
      <c r="BY478" s="105"/>
      <c r="BZ478" s="105"/>
      <c r="CA478" s="105"/>
      <c r="CB478" s="105"/>
      <c r="CC478" s="105"/>
      <c r="CD478" s="105"/>
      <c r="CE478" s="105"/>
      <c r="CF478" s="105"/>
      <c r="CG478" s="105"/>
      <c r="CH478" s="105"/>
      <c r="CI478" s="105"/>
      <c r="CJ478" s="105"/>
    </row>
    <row r="479" spans="1:88" s="11" customFormat="1" x14ac:dyDescent="0.2">
      <c r="A479" s="105"/>
      <c r="B479" s="59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  <c r="BE479" s="105"/>
      <c r="BF479" s="105"/>
      <c r="BG479" s="105"/>
      <c r="BH479" s="105"/>
      <c r="BI479" s="105"/>
      <c r="BJ479" s="105"/>
      <c r="BK479" s="105"/>
      <c r="BL479" s="105"/>
      <c r="BM479" s="105"/>
      <c r="BN479" s="105"/>
      <c r="BO479" s="105"/>
      <c r="BP479" s="105"/>
      <c r="BQ479" s="105"/>
      <c r="BR479" s="105"/>
      <c r="BS479" s="105"/>
      <c r="BT479" s="105"/>
      <c r="BU479" s="105"/>
      <c r="BV479" s="105"/>
      <c r="BW479" s="105"/>
      <c r="BX479" s="105"/>
      <c r="BY479" s="105"/>
      <c r="BZ479" s="105"/>
      <c r="CA479" s="105"/>
      <c r="CB479" s="105"/>
      <c r="CC479" s="105"/>
      <c r="CD479" s="105"/>
      <c r="CE479" s="105"/>
      <c r="CF479" s="105"/>
      <c r="CG479" s="105"/>
      <c r="CH479" s="105"/>
      <c r="CI479" s="105"/>
      <c r="CJ479" s="105"/>
    </row>
    <row r="480" spans="1:88" s="11" customFormat="1" x14ac:dyDescent="0.2">
      <c r="A480" s="105"/>
      <c r="B480" s="59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  <c r="BN480" s="105"/>
      <c r="BO480" s="105"/>
      <c r="BP480" s="105"/>
      <c r="BQ480" s="105"/>
      <c r="BR480" s="105"/>
      <c r="BS480" s="105"/>
      <c r="BT480" s="105"/>
      <c r="BU480" s="105"/>
      <c r="BV480" s="105"/>
      <c r="BW480" s="105"/>
      <c r="BX480" s="105"/>
      <c r="BY480" s="105"/>
      <c r="BZ480" s="105"/>
      <c r="CA480" s="105"/>
      <c r="CB480" s="105"/>
      <c r="CC480" s="105"/>
      <c r="CD480" s="105"/>
      <c r="CE480" s="105"/>
      <c r="CF480" s="105"/>
      <c r="CG480" s="105"/>
      <c r="CH480" s="105"/>
      <c r="CI480" s="105"/>
      <c r="CJ480" s="105"/>
    </row>
    <row r="481" spans="1:88" s="11" customFormat="1" x14ac:dyDescent="0.2">
      <c r="A481" s="105"/>
      <c r="B481" s="59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  <c r="BE481" s="105"/>
      <c r="BF481" s="105"/>
      <c r="BG481" s="105"/>
      <c r="BH481" s="105"/>
      <c r="BI481" s="105"/>
      <c r="BJ481" s="105"/>
      <c r="BK481" s="105"/>
      <c r="BL481" s="105"/>
      <c r="BM481" s="105"/>
      <c r="BN481" s="105"/>
      <c r="BO481" s="105"/>
      <c r="BP481" s="105"/>
      <c r="BQ481" s="105"/>
      <c r="BR481" s="105"/>
      <c r="BS481" s="105"/>
      <c r="BT481" s="105"/>
      <c r="BU481" s="105"/>
      <c r="BV481" s="105"/>
      <c r="BW481" s="105"/>
      <c r="BX481" s="105"/>
      <c r="BY481" s="105"/>
      <c r="BZ481" s="105"/>
      <c r="CA481" s="105"/>
      <c r="CB481" s="105"/>
      <c r="CC481" s="105"/>
      <c r="CD481" s="105"/>
      <c r="CE481" s="105"/>
      <c r="CF481" s="105"/>
      <c r="CG481" s="105"/>
      <c r="CH481" s="105"/>
      <c r="CI481" s="105"/>
      <c r="CJ481" s="105"/>
    </row>
    <row r="482" spans="1:88" s="11" customFormat="1" x14ac:dyDescent="0.2">
      <c r="A482" s="105"/>
      <c r="B482" s="59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  <c r="BE482" s="105"/>
      <c r="BF482" s="105"/>
      <c r="BG482" s="105"/>
      <c r="BH482" s="105"/>
      <c r="BI482" s="105"/>
      <c r="BJ482" s="105"/>
      <c r="BK482" s="105"/>
      <c r="BL482" s="105"/>
      <c r="BM482" s="105"/>
      <c r="BN482" s="105"/>
      <c r="BO482" s="105"/>
      <c r="BP482" s="105"/>
      <c r="BQ482" s="105"/>
      <c r="BR482" s="105"/>
      <c r="BS482" s="105"/>
      <c r="BT482" s="105"/>
      <c r="BU482" s="105"/>
      <c r="BV482" s="105"/>
      <c r="BW482" s="105"/>
      <c r="BX482" s="105"/>
      <c r="BY482" s="105"/>
      <c r="BZ482" s="105"/>
      <c r="CA482" s="105"/>
      <c r="CB482" s="105"/>
      <c r="CC482" s="105"/>
      <c r="CD482" s="105"/>
      <c r="CE482" s="105"/>
      <c r="CF482" s="105"/>
      <c r="CG482" s="105"/>
      <c r="CH482" s="105"/>
      <c r="CI482" s="105"/>
      <c r="CJ482" s="105"/>
    </row>
    <row r="483" spans="1:88" s="11" customFormat="1" x14ac:dyDescent="0.2">
      <c r="A483" s="105"/>
      <c r="B483" s="59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  <c r="BE483" s="105"/>
      <c r="BF483" s="105"/>
      <c r="BG483" s="105"/>
      <c r="BH483" s="105"/>
      <c r="BI483" s="105"/>
      <c r="BJ483" s="105"/>
      <c r="BK483" s="105"/>
      <c r="BL483" s="105"/>
      <c r="BM483" s="105"/>
      <c r="BN483" s="105"/>
      <c r="BO483" s="105"/>
      <c r="BP483" s="105"/>
      <c r="BQ483" s="105"/>
      <c r="BR483" s="105"/>
      <c r="BS483" s="105"/>
      <c r="BT483" s="105"/>
      <c r="BU483" s="105"/>
      <c r="BV483" s="105"/>
      <c r="BW483" s="105"/>
      <c r="BX483" s="105"/>
      <c r="BY483" s="105"/>
      <c r="BZ483" s="105"/>
      <c r="CA483" s="105"/>
      <c r="CB483" s="105"/>
      <c r="CC483" s="105"/>
      <c r="CD483" s="105"/>
      <c r="CE483" s="105"/>
      <c r="CF483" s="105"/>
      <c r="CG483" s="105"/>
      <c r="CH483" s="105"/>
      <c r="CI483" s="105"/>
      <c r="CJ483" s="105"/>
    </row>
    <row r="484" spans="1:88" s="11" customFormat="1" x14ac:dyDescent="0.2">
      <c r="A484" s="105"/>
      <c r="B484" s="59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  <c r="BE484" s="105"/>
      <c r="BF484" s="105"/>
      <c r="BG484" s="105"/>
      <c r="BH484" s="105"/>
      <c r="BI484" s="105"/>
      <c r="BJ484" s="105"/>
      <c r="BK484" s="105"/>
      <c r="BL484" s="105"/>
      <c r="BM484" s="105"/>
      <c r="BN484" s="105"/>
      <c r="BO484" s="105"/>
      <c r="BP484" s="105"/>
      <c r="BQ484" s="105"/>
      <c r="BR484" s="105"/>
      <c r="BS484" s="105"/>
      <c r="BT484" s="105"/>
      <c r="BU484" s="105"/>
      <c r="BV484" s="105"/>
      <c r="BW484" s="105"/>
      <c r="BX484" s="105"/>
      <c r="BY484" s="105"/>
      <c r="BZ484" s="105"/>
      <c r="CA484" s="105"/>
      <c r="CB484" s="105"/>
      <c r="CC484" s="105"/>
      <c r="CD484" s="105"/>
      <c r="CE484" s="105"/>
      <c r="CF484" s="105"/>
      <c r="CG484" s="105"/>
      <c r="CH484" s="105"/>
      <c r="CI484" s="105"/>
      <c r="CJ484" s="105"/>
    </row>
    <row r="485" spans="1:88" s="11" customFormat="1" x14ac:dyDescent="0.2">
      <c r="A485" s="105"/>
      <c r="B485" s="59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  <c r="BT485" s="105"/>
      <c r="BU485" s="105"/>
      <c r="BV485" s="105"/>
      <c r="BW485" s="105"/>
      <c r="BX485" s="105"/>
      <c r="BY485" s="105"/>
      <c r="BZ485" s="105"/>
      <c r="CA485" s="105"/>
      <c r="CB485" s="105"/>
      <c r="CC485" s="105"/>
      <c r="CD485" s="105"/>
      <c r="CE485" s="105"/>
      <c r="CF485" s="105"/>
      <c r="CG485" s="105"/>
      <c r="CH485" s="105"/>
      <c r="CI485" s="105"/>
      <c r="CJ485" s="105"/>
    </row>
    <row r="486" spans="1:88" s="11" customFormat="1" x14ac:dyDescent="0.2">
      <c r="A486" s="105"/>
      <c r="B486" s="59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  <c r="BE486" s="105"/>
      <c r="BF486" s="105"/>
      <c r="BG486" s="105"/>
      <c r="BH486" s="105"/>
      <c r="BI486" s="105"/>
      <c r="BJ486" s="105"/>
      <c r="BK486" s="105"/>
      <c r="BL486" s="105"/>
      <c r="BM486" s="105"/>
      <c r="BN486" s="105"/>
      <c r="BO486" s="105"/>
      <c r="BP486" s="105"/>
      <c r="BQ486" s="105"/>
      <c r="BR486" s="105"/>
      <c r="BS486" s="105"/>
      <c r="BT486" s="105"/>
      <c r="BU486" s="105"/>
      <c r="BV486" s="105"/>
      <c r="BW486" s="105"/>
      <c r="BX486" s="105"/>
      <c r="BY486" s="105"/>
      <c r="BZ486" s="105"/>
      <c r="CA486" s="105"/>
      <c r="CB486" s="105"/>
      <c r="CC486" s="105"/>
      <c r="CD486" s="105"/>
      <c r="CE486" s="105"/>
      <c r="CF486" s="105"/>
      <c r="CG486" s="105"/>
      <c r="CH486" s="105"/>
      <c r="CI486" s="105"/>
      <c r="CJ486" s="105"/>
    </row>
    <row r="487" spans="1:88" s="11" customFormat="1" x14ac:dyDescent="0.2">
      <c r="A487" s="105"/>
      <c r="B487" s="59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  <c r="BE487" s="105"/>
      <c r="BF487" s="105"/>
      <c r="BG487" s="105"/>
      <c r="BH487" s="105"/>
      <c r="BI487" s="105"/>
      <c r="BJ487" s="105"/>
      <c r="BK487" s="105"/>
      <c r="BL487" s="105"/>
      <c r="BM487" s="105"/>
      <c r="BN487" s="105"/>
      <c r="BO487" s="105"/>
      <c r="BP487" s="105"/>
      <c r="BQ487" s="105"/>
      <c r="BR487" s="105"/>
      <c r="BS487" s="105"/>
      <c r="BT487" s="105"/>
      <c r="BU487" s="105"/>
      <c r="BV487" s="105"/>
      <c r="BW487" s="105"/>
      <c r="BX487" s="105"/>
      <c r="BY487" s="105"/>
      <c r="BZ487" s="105"/>
      <c r="CA487" s="105"/>
      <c r="CB487" s="105"/>
      <c r="CC487" s="105"/>
      <c r="CD487" s="105"/>
      <c r="CE487" s="105"/>
      <c r="CF487" s="105"/>
      <c r="CG487" s="105"/>
      <c r="CH487" s="105"/>
      <c r="CI487" s="105"/>
      <c r="CJ487" s="105"/>
    </row>
    <row r="488" spans="1:88" s="11" customFormat="1" x14ac:dyDescent="0.2">
      <c r="A488" s="105"/>
      <c r="B488" s="59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105"/>
      <c r="BP488" s="105"/>
      <c r="BQ488" s="105"/>
      <c r="BR488" s="105"/>
      <c r="BS488" s="105"/>
      <c r="BT488" s="105"/>
      <c r="BU488" s="105"/>
      <c r="BV488" s="105"/>
      <c r="BW488" s="105"/>
      <c r="BX488" s="105"/>
      <c r="BY488" s="105"/>
      <c r="BZ488" s="105"/>
      <c r="CA488" s="105"/>
      <c r="CB488" s="105"/>
      <c r="CC488" s="105"/>
      <c r="CD488" s="105"/>
      <c r="CE488" s="105"/>
      <c r="CF488" s="105"/>
      <c r="CG488" s="105"/>
      <c r="CH488" s="105"/>
      <c r="CI488" s="105"/>
      <c r="CJ488" s="105"/>
    </row>
    <row r="489" spans="1:88" s="11" customFormat="1" x14ac:dyDescent="0.2">
      <c r="A489" s="105"/>
      <c r="B489" s="59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5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  <c r="BE489" s="105"/>
      <c r="BF489" s="105"/>
      <c r="BG489" s="105"/>
      <c r="BH489" s="105"/>
      <c r="BI489" s="105"/>
      <c r="BJ489" s="105"/>
      <c r="BK489" s="105"/>
      <c r="BL489" s="105"/>
      <c r="BM489" s="105"/>
      <c r="BN489" s="105"/>
      <c r="BO489" s="105"/>
      <c r="BP489" s="105"/>
      <c r="BQ489" s="105"/>
      <c r="BR489" s="105"/>
      <c r="BS489" s="105"/>
      <c r="BT489" s="105"/>
      <c r="BU489" s="105"/>
      <c r="BV489" s="105"/>
      <c r="BW489" s="105"/>
      <c r="BX489" s="105"/>
      <c r="BY489" s="105"/>
      <c r="BZ489" s="105"/>
      <c r="CA489" s="105"/>
      <c r="CB489" s="105"/>
      <c r="CC489" s="105"/>
      <c r="CD489" s="105"/>
      <c r="CE489" s="105"/>
      <c r="CF489" s="105"/>
      <c r="CG489" s="105"/>
      <c r="CH489" s="105"/>
      <c r="CI489" s="105"/>
      <c r="CJ489" s="105"/>
    </row>
    <row r="490" spans="1:88" s="11" customFormat="1" x14ac:dyDescent="0.2">
      <c r="A490" s="105"/>
      <c r="B490" s="59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5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105"/>
      <c r="BP490" s="105"/>
      <c r="BQ490" s="105"/>
      <c r="BR490" s="105"/>
      <c r="BS490" s="105"/>
      <c r="BT490" s="105"/>
      <c r="BU490" s="105"/>
      <c r="BV490" s="105"/>
      <c r="BW490" s="105"/>
      <c r="BX490" s="105"/>
      <c r="BY490" s="105"/>
      <c r="BZ490" s="105"/>
      <c r="CA490" s="105"/>
      <c r="CB490" s="105"/>
      <c r="CC490" s="105"/>
      <c r="CD490" s="105"/>
      <c r="CE490" s="105"/>
      <c r="CF490" s="105"/>
      <c r="CG490" s="105"/>
      <c r="CH490" s="105"/>
      <c r="CI490" s="105"/>
      <c r="CJ490" s="105"/>
    </row>
    <row r="491" spans="1:88" s="11" customFormat="1" x14ac:dyDescent="0.2">
      <c r="A491" s="105"/>
      <c r="B491" s="59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5"/>
      <c r="AO491" s="105"/>
      <c r="AP491" s="105"/>
      <c r="AQ491" s="105"/>
      <c r="AR491" s="105"/>
      <c r="AS491" s="105"/>
      <c r="AT491" s="105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105"/>
      <c r="BP491" s="105"/>
      <c r="BQ491" s="105"/>
      <c r="BR491" s="105"/>
      <c r="BS491" s="105"/>
      <c r="BT491" s="105"/>
      <c r="BU491" s="105"/>
      <c r="BV491" s="105"/>
      <c r="BW491" s="105"/>
      <c r="BX491" s="105"/>
      <c r="BY491" s="105"/>
      <c r="BZ491" s="105"/>
      <c r="CA491" s="105"/>
      <c r="CB491" s="105"/>
      <c r="CC491" s="105"/>
      <c r="CD491" s="105"/>
      <c r="CE491" s="105"/>
      <c r="CF491" s="105"/>
      <c r="CG491" s="105"/>
      <c r="CH491" s="105"/>
      <c r="CI491" s="105"/>
      <c r="CJ491" s="105"/>
    </row>
    <row r="492" spans="1:88" s="11" customFormat="1" x14ac:dyDescent="0.2">
      <c r="A492" s="105"/>
      <c r="B492" s="59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5"/>
      <c r="AO492" s="105"/>
      <c r="AP492" s="105"/>
      <c r="AQ492" s="105"/>
      <c r="AR492" s="105"/>
      <c r="AS492" s="105"/>
      <c r="AT492" s="105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105"/>
      <c r="BP492" s="105"/>
      <c r="BQ492" s="105"/>
      <c r="BR492" s="105"/>
      <c r="BS492" s="105"/>
      <c r="BT492" s="105"/>
      <c r="BU492" s="105"/>
      <c r="BV492" s="105"/>
      <c r="BW492" s="105"/>
      <c r="BX492" s="105"/>
      <c r="BY492" s="105"/>
      <c r="BZ492" s="105"/>
      <c r="CA492" s="105"/>
      <c r="CB492" s="105"/>
      <c r="CC492" s="105"/>
      <c r="CD492" s="105"/>
      <c r="CE492" s="105"/>
      <c r="CF492" s="105"/>
      <c r="CG492" s="105"/>
      <c r="CH492" s="105"/>
      <c r="CI492" s="105"/>
      <c r="CJ492" s="105"/>
    </row>
    <row r="493" spans="1:88" s="11" customFormat="1" x14ac:dyDescent="0.2">
      <c r="A493" s="105"/>
      <c r="B493" s="59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5"/>
      <c r="AO493" s="105"/>
      <c r="AP493" s="105"/>
      <c r="AQ493" s="105"/>
      <c r="AR493" s="105"/>
      <c r="AS493" s="105"/>
      <c r="AT493" s="105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105"/>
      <c r="BP493" s="105"/>
      <c r="BQ493" s="105"/>
      <c r="BR493" s="105"/>
      <c r="BS493" s="105"/>
      <c r="BT493" s="105"/>
      <c r="BU493" s="105"/>
      <c r="BV493" s="105"/>
      <c r="BW493" s="105"/>
      <c r="BX493" s="105"/>
      <c r="BY493" s="105"/>
      <c r="BZ493" s="105"/>
      <c r="CA493" s="105"/>
      <c r="CB493" s="105"/>
      <c r="CC493" s="105"/>
      <c r="CD493" s="105"/>
      <c r="CE493" s="105"/>
      <c r="CF493" s="105"/>
      <c r="CG493" s="105"/>
      <c r="CH493" s="105"/>
      <c r="CI493" s="105"/>
      <c r="CJ493" s="105"/>
    </row>
    <row r="494" spans="1:88" s="11" customFormat="1" x14ac:dyDescent="0.2">
      <c r="A494" s="105"/>
      <c r="B494" s="59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5"/>
      <c r="AO494" s="105"/>
      <c r="AP494" s="105"/>
      <c r="AQ494" s="105"/>
      <c r="AR494" s="105"/>
      <c r="AS494" s="105"/>
      <c r="AT494" s="105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105"/>
      <c r="BP494" s="105"/>
      <c r="BQ494" s="105"/>
      <c r="BR494" s="105"/>
      <c r="BS494" s="105"/>
      <c r="BT494" s="105"/>
      <c r="BU494" s="105"/>
      <c r="BV494" s="105"/>
      <c r="BW494" s="105"/>
      <c r="BX494" s="105"/>
      <c r="BY494" s="105"/>
      <c r="BZ494" s="105"/>
      <c r="CA494" s="105"/>
      <c r="CB494" s="105"/>
      <c r="CC494" s="105"/>
      <c r="CD494" s="105"/>
      <c r="CE494" s="105"/>
      <c r="CF494" s="105"/>
      <c r="CG494" s="105"/>
      <c r="CH494" s="105"/>
      <c r="CI494" s="105"/>
      <c r="CJ494" s="105"/>
    </row>
    <row r="495" spans="1:88" s="11" customFormat="1" x14ac:dyDescent="0.2">
      <c r="A495" s="105"/>
      <c r="B495" s="59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5"/>
      <c r="AO495" s="105"/>
      <c r="AP495" s="105"/>
      <c r="AQ495" s="105"/>
      <c r="AR495" s="105"/>
      <c r="AS495" s="105"/>
      <c r="AT495" s="105"/>
      <c r="AU495" s="105"/>
      <c r="AV495" s="105"/>
      <c r="AW495" s="105"/>
      <c r="AX495" s="105"/>
      <c r="AY495" s="105"/>
      <c r="AZ495" s="105"/>
      <c r="BA495" s="105"/>
      <c r="BB495" s="105"/>
      <c r="BC495" s="105"/>
      <c r="BD495" s="105"/>
      <c r="BE495" s="105"/>
      <c r="BF495" s="105"/>
      <c r="BG495" s="105"/>
      <c r="BH495" s="105"/>
      <c r="BI495" s="105"/>
      <c r="BJ495" s="105"/>
      <c r="BK495" s="105"/>
      <c r="BL495" s="105"/>
      <c r="BM495" s="105"/>
      <c r="BN495" s="105"/>
      <c r="BO495" s="105"/>
      <c r="BP495" s="105"/>
      <c r="BQ495" s="105"/>
      <c r="BR495" s="105"/>
      <c r="BS495" s="105"/>
      <c r="BT495" s="105"/>
      <c r="BU495" s="105"/>
      <c r="BV495" s="105"/>
      <c r="BW495" s="105"/>
      <c r="BX495" s="105"/>
      <c r="BY495" s="105"/>
      <c r="BZ495" s="105"/>
      <c r="CA495" s="105"/>
      <c r="CB495" s="105"/>
      <c r="CC495" s="105"/>
      <c r="CD495" s="105"/>
      <c r="CE495" s="105"/>
      <c r="CF495" s="105"/>
      <c r="CG495" s="105"/>
      <c r="CH495" s="105"/>
      <c r="CI495" s="105"/>
      <c r="CJ495" s="105"/>
    </row>
    <row r="496" spans="1:88" s="11" customFormat="1" x14ac:dyDescent="0.2">
      <c r="A496" s="105"/>
      <c r="B496" s="59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  <c r="BT496" s="105"/>
      <c r="BU496" s="105"/>
      <c r="BV496" s="105"/>
      <c r="BW496" s="105"/>
      <c r="BX496" s="105"/>
      <c r="BY496" s="105"/>
      <c r="BZ496" s="105"/>
      <c r="CA496" s="105"/>
      <c r="CB496" s="105"/>
      <c r="CC496" s="105"/>
      <c r="CD496" s="105"/>
      <c r="CE496" s="105"/>
      <c r="CF496" s="105"/>
      <c r="CG496" s="105"/>
      <c r="CH496" s="105"/>
      <c r="CI496" s="105"/>
      <c r="CJ496" s="105"/>
    </row>
    <row r="497" spans="1:88" s="11" customFormat="1" x14ac:dyDescent="0.2">
      <c r="A497" s="105"/>
      <c r="B497" s="59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  <c r="BT497" s="105"/>
      <c r="BU497" s="105"/>
      <c r="BV497" s="105"/>
      <c r="BW497" s="105"/>
      <c r="BX497" s="105"/>
      <c r="BY497" s="105"/>
      <c r="BZ497" s="105"/>
      <c r="CA497" s="105"/>
      <c r="CB497" s="105"/>
      <c r="CC497" s="105"/>
      <c r="CD497" s="105"/>
      <c r="CE497" s="105"/>
      <c r="CF497" s="105"/>
      <c r="CG497" s="105"/>
      <c r="CH497" s="105"/>
      <c r="CI497" s="105"/>
      <c r="CJ497" s="105"/>
    </row>
    <row r="498" spans="1:88" s="11" customFormat="1" x14ac:dyDescent="0.2">
      <c r="A498" s="105"/>
      <c r="B498" s="59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  <c r="BT498" s="105"/>
      <c r="BU498" s="105"/>
      <c r="BV498" s="105"/>
      <c r="BW498" s="105"/>
      <c r="BX498" s="105"/>
      <c r="BY498" s="105"/>
      <c r="BZ498" s="105"/>
      <c r="CA498" s="105"/>
      <c r="CB498" s="105"/>
      <c r="CC498" s="105"/>
      <c r="CD498" s="105"/>
      <c r="CE498" s="105"/>
      <c r="CF498" s="105"/>
      <c r="CG498" s="105"/>
      <c r="CH498" s="105"/>
      <c r="CI498" s="105"/>
      <c r="CJ498" s="105"/>
    </row>
    <row r="499" spans="1:88" s="11" customFormat="1" x14ac:dyDescent="0.2">
      <c r="A499" s="105"/>
      <c r="B499" s="59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  <c r="BE499" s="105"/>
      <c r="BF499" s="105"/>
      <c r="BG499" s="105"/>
      <c r="BH499" s="105"/>
      <c r="BI499" s="105"/>
      <c r="BJ499" s="105"/>
      <c r="BK499" s="105"/>
      <c r="BL499" s="105"/>
      <c r="BM499" s="105"/>
      <c r="BN499" s="105"/>
      <c r="BO499" s="105"/>
      <c r="BP499" s="105"/>
      <c r="BQ499" s="105"/>
      <c r="BR499" s="105"/>
      <c r="BS499" s="105"/>
      <c r="BT499" s="105"/>
      <c r="BU499" s="105"/>
      <c r="BV499" s="105"/>
      <c r="BW499" s="105"/>
      <c r="BX499" s="105"/>
      <c r="BY499" s="105"/>
      <c r="BZ499" s="105"/>
      <c r="CA499" s="105"/>
      <c r="CB499" s="105"/>
      <c r="CC499" s="105"/>
      <c r="CD499" s="105"/>
      <c r="CE499" s="105"/>
      <c r="CF499" s="105"/>
      <c r="CG499" s="105"/>
      <c r="CH499" s="105"/>
      <c r="CI499" s="105"/>
      <c r="CJ499" s="105"/>
    </row>
    <row r="500" spans="1:88" s="11" customFormat="1" x14ac:dyDescent="0.2">
      <c r="A500" s="105"/>
      <c r="B500" s="59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  <c r="BT500" s="105"/>
      <c r="BU500" s="105"/>
      <c r="BV500" s="105"/>
      <c r="BW500" s="105"/>
      <c r="BX500" s="105"/>
      <c r="BY500" s="105"/>
      <c r="BZ500" s="105"/>
      <c r="CA500" s="105"/>
      <c r="CB500" s="105"/>
      <c r="CC500" s="105"/>
      <c r="CD500" s="105"/>
      <c r="CE500" s="105"/>
      <c r="CF500" s="105"/>
      <c r="CG500" s="105"/>
      <c r="CH500" s="105"/>
      <c r="CI500" s="105"/>
      <c r="CJ500" s="105"/>
    </row>
    <row r="501" spans="1:88" s="11" customFormat="1" x14ac:dyDescent="0.2">
      <c r="A501" s="105"/>
      <c r="B501" s="59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  <c r="BU501" s="105"/>
      <c r="BV501" s="105"/>
      <c r="BW501" s="105"/>
      <c r="BX501" s="105"/>
      <c r="BY501" s="105"/>
      <c r="BZ501" s="105"/>
      <c r="CA501" s="105"/>
      <c r="CB501" s="105"/>
      <c r="CC501" s="105"/>
      <c r="CD501" s="105"/>
      <c r="CE501" s="105"/>
      <c r="CF501" s="105"/>
      <c r="CG501" s="105"/>
      <c r="CH501" s="105"/>
      <c r="CI501" s="105"/>
      <c r="CJ501" s="105"/>
    </row>
    <row r="502" spans="1:88" s="11" customFormat="1" x14ac:dyDescent="0.2">
      <c r="A502" s="105"/>
      <c r="B502" s="59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5"/>
      <c r="AO502" s="105"/>
      <c r="AP502" s="105"/>
      <c r="AQ502" s="105"/>
      <c r="AR502" s="105"/>
      <c r="AS502" s="105"/>
      <c r="AT502" s="105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  <c r="BE502" s="105"/>
      <c r="BF502" s="105"/>
      <c r="BG502" s="105"/>
      <c r="BH502" s="105"/>
      <c r="BI502" s="105"/>
      <c r="BJ502" s="105"/>
      <c r="BK502" s="105"/>
      <c r="BL502" s="105"/>
      <c r="BM502" s="105"/>
      <c r="BN502" s="105"/>
      <c r="BO502" s="105"/>
      <c r="BP502" s="105"/>
      <c r="BQ502" s="105"/>
      <c r="BR502" s="105"/>
      <c r="BS502" s="105"/>
      <c r="BT502" s="105"/>
      <c r="BU502" s="105"/>
      <c r="BV502" s="105"/>
      <c r="BW502" s="105"/>
      <c r="BX502" s="105"/>
      <c r="BY502" s="105"/>
      <c r="BZ502" s="105"/>
      <c r="CA502" s="105"/>
      <c r="CB502" s="105"/>
      <c r="CC502" s="105"/>
      <c r="CD502" s="105"/>
      <c r="CE502" s="105"/>
      <c r="CF502" s="105"/>
      <c r="CG502" s="105"/>
      <c r="CH502" s="105"/>
      <c r="CI502" s="105"/>
      <c r="CJ502" s="105"/>
    </row>
    <row r="503" spans="1:88" s="11" customFormat="1" x14ac:dyDescent="0.2">
      <c r="A503" s="105"/>
      <c r="B503" s="59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5"/>
      <c r="AO503" s="105"/>
      <c r="AP503" s="105"/>
      <c r="AQ503" s="105"/>
      <c r="AR503" s="105"/>
      <c r="AS503" s="105"/>
      <c r="AT503" s="105"/>
      <c r="AU503" s="105"/>
      <c r="AV503" s="105"/>
      <c r="AW503" s="105"/>
      <c r="AX503" s="105"/>
      <c r="AY503" s="105"/>
      <c r="AZ503" s="105"/>
      <c r="BA503" s="105"/>
      <c r="BB503" s="105"/>
      <c r="BC503" s="105"/>
      <c r="BD503" s="105"/>
      <c r="BE503" s="105"/>
      <c r="BF503" s="105"/>
      <c r="BG503" s="105"/>
      <c r="BH503" s="105"/>
      <c r="BI503" s="105"/>
      <c r="BJ503" s="105"/>
      <c r="BK503" s="105"/>
      <c r="BL503" s="105"/>
      <c r="BM503" s="105"/>
      <c r="BN503" s="105"/>
      <c r="BO503" s="105"/>
      <c r="BP503" s="105"/>
      <c r="BQ503" s="105"/>
      <c r="BR503" s="105"/>
      <c r="BS503" s="105"/>
      <c r="BT503" s="105"/>
      <c r="BU503" s="105"/>
      <c r="BV503" s="105"/>
      <c r="BW503" s="105"/>
      <c r="BX503" s="105"/>
      <c r="BY503" s="105"/>
      <c r="BZ503" s="105"/>
      <c r="CA503" s="105"/>
      <c r="CB503" s="105"/>
      <c r="CC503" s="105"/>
      <c r="CD503" s="105"/>
      <c r="CE503" s="105"/>
      <c r="CF503" s="105"/>
      <c r="CG503" s="105"/>
      <c r="CH503" s="105"/>
      <c r="CI503" s="105"/>
      <c r="CJ503" s="105"/>
    </row>
    <row r="504" spans="1:88" s="11" customFormat="1" x14ac:dyDescent="0.2">
      <c r="A504" s="105"/>
      <c r="B504" s="59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  <c r="BT504" s="105"/>
      <c r="BU504" s="105"/>
      <c r="BV504" s="105"/>
      <c r="BW504" s="105"/>
      <c r="BX504" s="105"/>
      <c r="BY504" s="105"/>
      <c r="BZ504" s="105"/>
      <c r="CA504" s="105"/>
      <c r="CB504" s="105"/>
      <c r="CC504" s="105"/>
      <c r="CD504" s="105"/>
      <c r="CE504" s="105"/>
      <c r="CF504" s="105"/>
      <c r="CG504" s="105"/>
      <c r="CH504" s="105"/>
      <c r="CI504" s="105"/>
      <c r="CJ504" s="105"/>
    </row>
    <row r="505" spans="1:88" s="11" customFormat="1" x14ac:dyDescent="0.2">
      <c r="A505" s="105"/>
      <c r="B505" s="59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  <c r="BT505" s="105"/>
      <c r="BU505" s="105"/>
      <c r="BV505" s="105"/>
      <c r="BW505" s="105"/>
      <c r="BX505" s="105"/>
      <c r="BY505" s="105"/>
      <c r="BZ505" s="105"/>
      <c r="CA505" s="105"/>
      <c r="CB505" s="105"/>
      <c r="CC505" s="105"/>
      <c r="CD505" s="105"/>
      <c r="CE505" s="105"/>
      <c r="CF505" s="105"/>
      <c r="CG505" s="105"/>
      <c r="CH505" s="105"/>
      <c r="CI505" s="105"/>
      <c r="CJ505" s="105"/>
    </row>
    <row r="506" spans="1:88" s="11" customFormat="1" x14ac:dyDescent="0.2">
      <c r="A506" s="105"/>
      <c r="B506" s="59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5"/>
      <c r="AO506" s="105"/>
      <c r="AP506" s="105"/>
      <c r="AQ506" s="105"/>
      <c r="AR506" s="105"/>
      <c r="AS506" s="105"/>
      <c r="AT506" s="105"/>
      <c r="AU506" s="105"/>
      <c r="AV506" s="105"/>
      <c r="AW506" s="105"/>
      <c r="AX506" s="105"/>
      <c r="AY506" s="105"/>
      <c r="AZ506" s="105"/>
      <c r="BA506" s="105"/>
      <c r="BB506" s="105"/>
      <c r="BC506" s="105"/>
      <c r="BD506" s="105"/>
      <c r="BE506" s="105"/>
      <c r="BF506" s="105"/>
      <c r="BG506" s="105"/>
      <c r="BH506" s="105"/>
      <c r="BI506" s="105"/>
      <c r="BJ506" s="105"/>
      <c r="BK506" s="105"/>
      <c r="BL506" s="105"/>
      <c r="BM506" s="105"/>
      <c r="BN506" s="105"/>
      <c r="BO506" s="105"/>
      <c r="BP506" s="105"/>
      <c r="BQ506" s="105"/>
      <c r="BR506" s="105"/>
      <c r="BS506" s="105"/>
      <c r="BT506" s="105"/>
      <c r="BU506" s="105"/>
      <c r="BV506" s="105"/>
      <c r="BW506" s="105"/>
      <c r="BX506" s="105"/>
      <c r="BY506" s="105"/>
      <c r="BZ506" s="105"/>
      <c r="CA506" s="105"/>
      <c r="CB506" s="105"/>
      <c r="CC506" s="105"/>
      <c r="CD506" s="105"/>
      <c r="CE506" s="105"/>
      <c r="CF506" s="105"/>
      <c r="CG506" s="105"/>
      <c r="CH506" s="105"/>
      <c r="CI506" s="105"/>
      <c r="CJ506" s="105"/>
    </row>
    <row r="507" spans="1:88" s="11" customFormat="1" x14ac:dyDescent="0.2">
      <c r="A507" s="105"/>
      <c r="B507" s="59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  <c r="BT507" s="105"/>
      <c r="BU507" s="105"/>
      <c r="BV507" s="105"/>
      <c r="BW507" s="105"/>
      <c r="BX507" s="105"/>
      <c r="BY507" s="105"/>
      <c r="BZ507" s="105"/>
      <c r="CA507" s="105"/>
      <c r="CB507" s="105"/>
      <c r="CC507" s="105"/>
      <c r="CD507" s="105"/>
      <c r="CE507" s="105"/>
      <c r="CF507" s="105"/>
      <c r="CG507" s="105"/>
      <c r="CH507" s="105"/>
      <c r="CI507" s="105"/>
      <c r="CJ507" s="105"/>
    </row>
    <row r="508" spans="1:88" s="11" customFormat="1" x14ac:dyDescent="0.2">
      <c r="A508" s="105"/>
      <c r="B508" s="59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  <c r="BT508" s="105"/>
      <c r="BU508" s="105"/>
      <c r="BV508" s="105"/>
      <c r="BW508" s="105"/>
      <c r="BX508" s="105"/>
      <c r="BY508" s="105"/>
      <c r="BZ508" s="105"/>
      <c r="CA508" s="105"/>
      <c r="CB508" s="105"/>
      <c r="CC508" s="105"/>
      <c r="CD508" s="105"/>
      <c r="CE508" s="105"/>
      <c r="CF508" s="105"/>
      <c r="CG508" s="105"/>
      <c r="CH508" s="105"/>
      <c r="CI508" s="105"/>
      <c r="CJ508" s="105"/>
    </row>
    <row r="509" spans="1:88" s="11" customFormat="1" x14ac:dyDescent="0.2">
      <c r="A509" s="105"/>
      <c r="B509" s="59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  <c r="BT509" s="105"/>
      <c r="BU509" s="105"/>
      <c r="BV509" s="105"/>
      <c r="BW509" s="105"/>
      <c r="BX509" s="105"/>
      <c r="BY509" s="105"/>
      <c r="BZ509" s="105"/>
      <c r="CA509" s="105"/>
      <c r="CB509" s="105"/>
      <c r="CC509" s="105"/>
      <c r="CD509" s="105"/>
      <c r="CE509" s="105"/>
      <c r="CF509" s="105"/>
      <c r="CG509" s="105"/>
      <c r="CH509" s="105"/>
      <c r="CI509" s="105"/>
      <c r="CJ509" s="105"/>
    </row>
    <row r="510" spans="1:88" s="11" customFormat="1" x14ac:dyDescent="0.2">
      <c r="A510" s="105"/>
      <c r="B510" s="59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  <c r="BT510" s="105"/>
      <c r="BU510" s="105"/>
      <c r="BV510" s="105"/>
      <c r="BW510" s="105"/>
      <c r="BX510" s="105"/>
      <c r="BY510" s="105"/>
      <c r="BZ510" s="105"/>
      <c r="CA510" s="105"/>
      <c r="CB510" s="105"/>
      <c r="CC510" s="105"/>
      <c r="CD510" s="105"/>
      <c r="CE510" s="105"/>
      <c r="CF510" s="105"/>
      <c r="CG510" s="105"/>
      <c r="CH510" s="105"/>
      <c r="CI510" s="105"/>
      <c r="CJ510" s="105"/>
    </row>
    <row r="511" spans="1:88" s="11" customFormat="1" x14ac:dyDescent="0.2">
      <c r="A511" s="105"/>
      <c r="B511" s="59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  <c r="BT511" s="105"/>
      <c r="BU511" s="105"/>
      <c r="BV511" s="105"/>
      <c r="BW511" s="105"/>
      <c r="BX511" s="105"/>
      <c r="BY511" s="105"/>
      <c r="BZ511" s="105"/>
      <c r="CA511" s="105"/>
      <c r="CB511" s="105"/>
      <c r="CC511" s="105"/>
      <c r="CD511" s="105"/>
      <c r="CE511" s="105"/>
      <c r="CF511" s="105"/>
      <c r="CG511" s="105"/>
      <c r="CH511" s="105"/>
      <c r="CI511" s="105"/>
      <c r="CJ511" s="105"/>
    </row>
    <row r="512" spans="1:88" s="11" customFormat="1" x14ac:dyDescent="0.2">
      <c r="A512" s="105"/>
      <c r="B512" s="59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  <c r="BT512" s="105"/>
      <c r="BU512" s="105"/>
      <c r="BV512" s="105"/>
      <c r="BW512" s="105"/>
      <c r="BX512" s="105"/>
      <c r="BY512" s="105"/>
      <c r="BZ512" s="105"/>
      <c r="CA512" s="105"/>
      <c r="CB512" s="105"/>
      <c r="CC512" s="105"/>
      <c r="CD512" s="105"/>
      <c r="CE512" s="105"/>
      <c r="CF512" s="105"/>
      <c r="CG512" s="105"/>
      <c r="CH512" s="105"/>
      <c r="CI512" s="105"/>
      <c r="CJ512" s="105"/>
    </row>
    <row r="513" spans="1:88" s="11" customFormat="1" x14ac:dyDescent="0.2">
      <c r="A513" s="105"/>
      <c r="B513" s="59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5"/>
      <c r="AT513" s="105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  <c r="BE513" s="105"/>
      <c r="BF513" s="105"/>
      <c r="BG513" s="105"/>
      <c r="BH513" s="105"/>
      <c r="BI513" s="105"/>
      <c r="BJ513" s="105"/>
      <c r="BK513" s="105"/>
      <c r="BL513" s="105"/>
      <c r="BM513" s="105"/>
      <c r="BN513" s="105"/>
      <c r="BO513" s="105"/>
      <c r="BP513" s="105"/>
      <c r="BQ513" s="105"/>
      <c r="BR513" s="105"/>
      <c r="BS513" s="105"/>
      <c r="BT513" s="105"/>
      <c r="BU513" s="105"/>
      <c r="BV513" s="105"/>
      <c r="BW513" s="105"/>
      <c r="BX513" s="105"/>
      <c r="BY513" s="105"/>
      <c r="BZ513" s="105"/>
      <c r="CA513" s="105"/>
      <c r="CB513" s="105"/>
      <c r="CC513" s="105"/>
      <c r="CD513" s="105"/>
      <c r="CE513" s="105"/>
      <c r="CF513" s="105"/>
      <c r="CG513" s="105"/>
      <c r="CH513" s="105"/>
      <c r="CI513" s="105"/>
      <c r="CJ513" s="105"/>
    </row>
    <row r="514" spans="1:88" s="11" customFormat="1" x14ac:dyDescent="0.2">
      <c r="A514" s="105"/>
      <c r="B514" s="59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  <c r="BT514" s="105"/>
      <c r="BU514" s="105"/>
      <c r="BV514" s="105"/>
      <c r="BW514" s="105"/>
      <c r="BX514" s="105"/>
      <c r="BY514" s="105"/>
      <c r="BZ514" s="105"/>
      <c r="CA514" s="105"/>
      <c r="CB514" s="105"/>
      <c r="CC514" s="105"/>
      <c r="CD514" s="105"/>
      <c r="CE514" s="105"/>
      <c r="CF514" s="105"/>
      <c r="CG514" s="105"/>
      <c r="CH514" s="105"/>
      <c r="CI514" s="105"/>
      <c r="CJ514" s="105"/>
    </row>
    <row r="515" spans="1:88" s="11" customFormat="1" x14ac:dyDescent="0.2">
      <c r="A515" s="105"/>
      <c r="B515" s="59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5"/>
      <c r="AO515" s="105"/>
      <c r="AP515" s="105"/>
      <c r="AQ515" s="105"/>
      <c r="AR515" s="105"/>
      <c r="AS515" s="105"/>
      <c r="AT515" s="105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  <c r="BE515" s="105"/>
      <c r="BF515" s="105"/>
      <c r="BG515" s="105"/>
      <c r="BH515" s="105"/>
      <c r="BI515" s="105"/>
      <c r="BJ515" s="105"/>
      <c r="BK515" s="105"/>
      <c r="BL515" s="105"/>
      <c r="BM515" s="105"/>
      <c r="BN515" s="105"/>
      <c r="BO515" s="105"/>
      <c r="BP515" s="105"/>
      <c r="BQ515" s="105"/>
      <c r="BR515" s="105"/>
      <c r="BS515" s="105"/>
      <c r="BT515" s="105"/>
      <c r="BU515" s="105"/>
      <c r="BV515" s="105"/>
      <c r="BW515" s="105"/>
      <c r="BX515" s="105"/>
      <c r="BY515" s="105"/>
      <c r="BZ515" s="105"/>
      <c r="CA515" s="105"/>
      <c r="CB515" s="105"/>
      <c r="CC515" s="105"/>
      <c r="CD515" s="105"/>
      <c r="CE515" s="105"/>
      <c r="CF515" s="105"/>
      <c r="CG515" s="105"/>
      <c r="CH515" s="105"/>
      <c r="CI515" s="105"/>
      <c r="CJ515" s="105"/>
    </row>
    <row r="516" spans="1:88" s="11" customFormat="1" x14ac:dyDescent="0.2">
      <c r="A516" s="105"/>
      <c r="B516" s="59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  <c r="BT516" s="105"/>
      <c r="BU516" s="105"/>
      <c r="BV516" s="105"/>
      <c r="BW516" s="105"/>
      <c r="BX516" s="105"/>
      <c r="BY516" s="105"/>
      <c r="BZ516" s="105"/>
      <c r="CA516" s="105"/>
      <c r="CB516" s="105"/>
      <c r="CC516" s="105"/>
      <c r="CD516" s="105"/>
      <c r="CE516" s="105"/>
      <c r="CF516" s="105"/>
      <c r="CG516" s="105"/>
      <c r="CH516" s="105"/>
      <c r="CI516" s="105"/>
      <c r="CJ516" s="105"/>
    </row>
    <row r="517" spans="1:88" s="11" customFormat="1" x14ac:dyDescent="0.2">
      <c r="A517" s="105"/>
      <c r="B517" s="59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  <c r="BT517" s="105"/>
      <c r="BU517" s="105"/>
      <c r="BV517" s="105"/>
      <c r="BW517" s="105"/>
      <c r="BX517" s="105"/>
      <c r="BY517" s="105"/>
      <c r="BZ517" s="105"/>
      <c r="CA517" s="105"/>
      <c r="CB517" s="105"/>
      <c r="CC517" s="105"/>
      <c r="CD517" s="105"/>
      <c r="CE517" s="105"/>
      <c r="CF517" s="105"/>
      <c r="CG517" s="105"/>
      <c r="CH517" s="105"/>
      <c r="CI517" s="105"/>
      <c r="CJ517" s="105"/>
    </row>
    <row r="518" spans="1:88" s="11" customFormat="1" x14ac:dyDescent="0.2">
      <c r="A518" s="105"/>
      <c r="B518" s="59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5"/>
      <c r="AO518" s="105"/>
      <c r="AP518" s="105"/>
      <c r="AQ518" s="105"/>
      <c r="AR518" s="105"/>
      <c r="AS518" s="105"/>
      <c r="AT518" s="105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  <c r="BE518" s="105"/>
      <c r="BF518" s="105"/>
      <c r="BG518" s="105"/>
      <c r="BH518" s="105"/>
      <c r="BI518" s="105"/>
      <c r="BJ518" s="105"/>
      <c r="BK518" s="105"/>
      <c r="BL518" s="105"/>
      <c r="BM518" s="105"/>
      <c r="BN518" s="105"/>
      <c r="BO518" s="105"/>
      <c r="BP518" s="105"/>
      <c r="BQ518" s="105"/>
      <c r="BR518" s="105"/>
      <c r="BS518" s="105"/>
      <c r="BT518" s="105"/>
      <c r="BU518" s="105"/>
      <c r="BV518" s="105"/>
      <c r="BW518" s="105"/>
      <c r="BX518" s="105"/>
      <c r="BY518" s="105"/>
      <c r="BZ518" s="105"/>
      <c r="CA518" s="105"/>
      <c r="CB518" s="105"/>
      <c r="CC518" s="105"/>
      <c r="CD518" s="105"/>
      <c r="CE518" s="105"/>
      <c r="CF518" s="105"/>
      <c r="CG518" s="105"/>
      <c r="CH518" s="105"/>
      <c r="CI518" s="105"/>
      <c r="CJ518" s="105"/>
    </row>
    <row r="519" spans="1:88" s="11" customFormat="1" x14ac:dyDescent="0.2">
      <c r="A519" s="105"/>
      <c r="B519" s="59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5"/>
      <c r="AO519" s="105"/>
      <c r="AP519" s="105"/>
      <c r="AQ519" s="105"/>
      <c r="AR519" s="105"/>
      <c r="AS519" s="105"/>
      <c r="AT519" s="105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  <c r="BE519" s="105"/>
      <c r="BF519" s="105"/>
      <c r="BG519" s="105"/>
      <c r="BH519" s="105"/>
      <c r="BI519" s="105"/>
      <c r="BJ519" s="105"/>
      <c r="BK519" s="105"/>
      <c r="BL519" s="105"/>
      <c r="BM519" s="105"/>
      <c r="BN519" s="105"/>
      <c r="BO519" s="105"/>
      <c r="BP519" s="105"/>
      <c r="BQ519" s="105"/>
      <c r="BR519" s="105"/>
      <c r="BS519" s="105"/>
      <c r="BT519" s="105"/>
      <c r="BU519" s="105"/>
      <c r="BV519" s="105"/>
      <c r="BW519" s="105"/>
      <c r="BX519" s="105"/>
      <c r="BY519" s="105"/>
      <c r="BZ519" s="105"/>
      <c r="CA519" s="105"/>
      <c r="CB519" s="105"/>
      <c r="CC519" s="105"/>
      <c r="CD519" s="105"/>
      <c r="CE519" s="105"/>
      <c r="CF519" s="105"/>
      <c r="CG519" s="105"/>
      <c r="CH519" s="105"/>
      <c r="CI519" s="105"/>
      <c r="CJ519" s="105"/>
    </row>
    <row r="520" spans="1:88" s="11" customFormat="1" x14ac:dyDescent="0.2">
      <c r="A520" s="105"/>
      <c r="B520" s="59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5"/>
      <c r="AO520" s="105"/>
      <c r="AP520" s="105"/>
      <c r="AQ520" s="105"/>
      <c r="AR520" s="105"/>
      <c r="AS520" s="105"/>
      <c r="AT520" s="105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  <c r="BE520" s="105"/>
      <c r="BF520" s="105"/>
      <c r="BG520" s="105"/>
      <c r="BH520" s="105"/>
      <c r="BI520" s="105"/>
      <c r="BJ520" s="105"/>
      <c r="BK520" s="105"/>
      <c r="BL520" s="105"/>
      <c r="BM520" s="105"/>
      <c r="BN520" s="105"/>
      <c r="BO520" s="105"/>
      <c r="BP520" s="105"/>
      <c r="BQ520" s="105"/>
      <c r="BR520" s="105"/>
      <c r="BS520" s="105"/>
      <c r="BT520" s="105"/>
      <c r="BU520" s="105"/>
      <c r="BV520" s="105"/>
      <c r="BW520" s="105"/>
      <c r="BX520" s="105"/>
      <c r="BY520" s="105"/>
      <c r="BZ520" s="105"/>
      <c r="CA520" s="105"/>
      <c r="CB520" s="105"/>
      <c r="CC520" s="105"/>
      <c r="CD520" s="105"/>
      <c r="CE520" s="105"/>
      <c r="CF520" s="105"/>
      <c r="CG520" s="105"/>
      <c r="CH520" s="105"/>
      <c r="CI520" s="105"/>
      <c r="CJ520" s="105"/>
    </row>
    <row r="521" spans="1:88" s="11" customFormat="1" x14ac:dyDescent="0.2">
      <c r="A521" s="105"/>
      <c r="B521" s="59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5"/>
      <c r="AO521" s="105"/>
      <c r="AP521" s="105"/>
      <c r="AQ521" s="105"/>
      <c r="AR521" s="105"/>
      <c r="AS521" s="105"/>
      <c r="AT521" s="105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  <c r="BE521" s="105"/>
      <c r="BF521" s="105"/>
      <c r="BG521" s="105"/>
      <c r="BH521" s="105"/>
      <c r="BI521" s="105"/>
      <c r="BJ521" s="105"/>
      <c r="BK521" s="105"/>
      <c r="BL521" s="105"/>
      <c r="BM521" s="105"/>
      <c r="BN521" s="105"/>
      <c r="BO521" s="105"/>
      <c r="BP521" s="105"/>
      <c r="BQ521" s="105"/>
      <c r="BR521" s="105"/>
      <c r="BS521" s="105"/>
      <c r="BT521" s="105"/>
      <c r="BU521" s="105"/>
      <c r="BV521" s="105"/>
      <c r="BW521" s="105"/>
      <c r="BX521" s="105"/>
      <c r="BY521" s="105"/>
      <c r="BZ521" s="105"/>
      <c r="CA521" s="105"/>
      <c r="CB521" s="105"/>
      <c r="CC521" s="105"/>
      <c r="CD521" s="105"/>
      <c r="CE521" s="105"/>
      <c r="CF521" s="105"/>
      <c r="CG521" s="105"/>
      <c r="CH521" s="105"/>
      <c r="CI521" s="105"/>
      <c r="CJ521" s="105"/>
    </row>
    <row r="522" spans="1:88" s="11" customFormat="1" x14ac:dyDescent="0.2">
      <c r="A522" s="105"/>
      <c r="B522" s="59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  <c r="BE522" s="105"/>
      <c r="BF522" s="105"/>
      <c r="BG522" s="105"/>
      <c r="BH522" s="105"/>
      <c r="BI522" s="105"/>
      <c r="BJ522" s="105"/>
      <c r="BK522" s="105"/>
      <c r="BL522" s="105"/>
      <c r="BM522" s="105"/>
      <c r="BN522" s="105"/>
      <c r="BO522" s="105"/>
      <c r="BP522" s="105"/>
      <c r="BQ522" s="105"/>
      <c r="BR522" s="105"/>
      <c r="BS522" s="105"/>
      <c r="BT522" s="105"/>
      <c r="BU522" s="105"/>
      <c r="BV522" s="105"/>
      <c r="BW522" s="105"/>
      <c r="BX522" s="105"/>
      <c r="BY522" s="105"/>
      <c r="BZ522" s="105"/>
      <c r="CA522" s="105"/>
      <c r="CB522" s="105"/>
      <c r="CC522" s="105"/>
      <c r="CD522" s="105"/>
      <c r="CE522" s="105"/>
      <c r="CF522" s="105"/>
      <c r="CG522" s="105"/>
      <c r="CH522" s="105"/>
      <c r="CI522" s="105"/>
      <c r="CJ522" s="105"/>
    </row>
    <row r="523" spans="1:88" s="11" customFormat="1" x14ac:dyDescent="0.2">
      <c r="A523" s="105"/>
      <c r="B523" s="59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5"/>
      <c r="AO523" s="105"/>
      <c r="AP523" s="105"/>
      <c r="AQ523" s="105"/>
      <c r="AR523" s="105"/>
      <c r="AS523" s="105"/>
      <c r="AT523" s="105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  <c r="BE523" s="105"/>
      <c r="BF523" s="105"/>
      <c r="BG523" s="105"/>
      <c r="BH523" s="105"/>
      <c r="BI523" s="105"/>
      <c r="BJ523" s="105"/>
      <c r="BK523" s="105"/>
      <c r="BL523" s="105"/>
      <c r="BM523" s="105"/>
      <c r="BN523" s="105"/>
      <c r="BO523" s="105"/>
      <c r="BP523" s="105"/>
      <c r="BQ523" s="105"/>
      <c r="BR523" s="105"/>
      <c r="BS523" s="105"/>
      <c r="BT523" s="105"/>
      <c r="BU523" s="105"/>
      <c r="BV523" s="105"/>
      <c r="BW523" s="105"/>
      <c r="BX523" s="105"/>
      <c r="BY523" s="105"/>
      <c r="BZ523" s="105"/>
      <c r="CA523" s="105"/>
      <c r="CB523" s="105"/>
      <c r="CC523" s="105"/>
      <c r="CD523" s="105"/>
      <c r="CE523" s="105"/>
      <c r="CF523" s="105"/>
      <c r="CG523" s="105"/>
      <c r="CH523" s="105"/>
      <c r="CI523" s="105"/>
      <c r="CJ523" s="105"/>
    </row>
    <row r="524" spans="1:88" s="11" customFormat="1" x14ac:dyDescent="0.2">
      <c r="A524" s="105"/>
      <c r="B524" s="59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5"/>
      <c r="AT524" s="105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  <c r="BT524" s="105"/>
      <c r="BU524" s="105"/>
      <c r="BV524" s="105"/>
      <c r="BW524" s="105"/>
      <c r="BX524" s="105"/>
      <c r="BY524" s="105"/>
      <c r="BZ524" s="105"/>
      <c r="CA524" s="105"/>
      <c r="CB524" s="105"/>
      <c r="CC524" s="105"/>
      <c r="CD524" s="105"/>
      <c r="CE524" s="105"/>
      <c r="CF524" s="105"/>
      <c r="CG524" s="105"/>
      <c r="CH524" s="105"/>
      <c r="CI524" s="105"/>
      <c r="CJ524" s="105"/>
    </row>
    <row r="525" spans="1:88" s="11" customFormat="1" x14ac:dyDescent="0.2">
      <c r="A525" s="105"/>
      <c r="B525" s="59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5"/>
      <c r="AT525" s="105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  <c r="BT525" s="105"/>
      <c r="BU525" s="105"/>
      <c r="BV525" s="105"/>
      <c r="BW525" s="105"/>
      <c r="BX525" s="105"/>
      <c r="BY525" s="105"/>
      <c r="BZ525" s="105"/>
      <c r="CA525" s="105"/>
      <c r="CB525" s="105"/>
      <c r="CC525" s="105"/>
      <c r="CD525" s="105"/>
      <c r="CE525" s="105"/>
      <c r="CF525" s="105"/>
      <c r="CG525" s="105"/>
      <c r="CH525" s="105"/>
      <c r="CI525" s="105"/>
      <c r="CJ525" s="105"/>
    </row>
    <row r="526" spans="1:88" s="11" customFormat="1" x14ac:dyDescent="0.2">
      <c r="A526" s="105"/>
      <c r="B526" s="59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  <c r="BT526" s="105"/>
      <c r="BU526" s="105"/>
      <c r="BV526" s="105"/>
      <c r="BW526" s="105"/>
      <c r="BX526" s="105"/>
      <c r="BY526" s="105"/>
      <c r="BZ526" s="105"/>
      <c r="CA526" s="105"/>
      <c r="CB526" s="105"/>
      <c r="CC526" s="105"/>
      <c r="CD526" s="105"/>
      <c r="CE526" s="105"/>
      <c r="CF526" s="105"/>
      <c r="CG526" s="105"/>
      <c r="CH526" s="105"/>
      <c r="CI526" s="105"/>
      <c r="CJ526" s="105"/>
    </row>
    <row r="527" spans="1:88" s="11" customFormat="1" x14ac:dyDescent="0.2">
      <c r="A527" s="105"/>
      <c r="B527" s="59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  <c r="BT527" s="105"/>
      <c r="BU527" s="105"/>
      <c r="BV527" s="105"/>
      <c r="BW527" s="105"/>
      <c r="BX527" s="105"/>
      <c r="BY527" s="105"/>
      <c r="BZ527" s="105"/>
      <c r="CA527" s="105"/>
      <c r="CB527" s="105"/>
      <c r="CC527" s="105"/>
      <c r="CD527" s="105"/>
      <c r="CE527" s="105"/>
      <c r="CF527" s="105"/>
      <c r="CG527" s="105"/>
      <c r="CH527" s="105"/>
      <c r="CI527" s="105"/>
      <c r="CJ527" s="105"/>
    </row>
    <row r="528" spans="1:88" s="11" customFormat="1" x14ac:dyDescent="0.2">
      <c r="A528" s="105"/>
      <c r="B528" s="59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  <c r="BT528" s="105"/>
      <c r="BU528" s="105"/>
      <c r="BV528" s="105"/>
      <c r="BW528" s="105"/>
      <c r="BX528" s="105"/>
      <c r="BY528" s="105"/>
      <c r="BZ528" s="105"/>
      <c r="CA528" s="105"/>
      <c r="CB528" s="105"/>
      <c r="CC528" s="105"/>
      <c r="CD528" s="105"/>
      <c r="CE528" s="105"/>
      <c r="CF528" s="105"/>
      <c r="CG528" s="105"/>
      <c r="CH528" s="105"/>
      <c r="CI528" s="105"/>
      <c r="CJ528" s="105"/>
    </row>
    <row r="529" spans="1:88" s="11" customFormat="1" x14ac:dyDescent="0.2">
      <c r="A529" s="105"/>
      <c r="B529" s="59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  <c r="BT529" s="105"/>
      <c r="BU529" s="105"/>
      <c r="BV529" s="105"/>
      <c r="BW529" s="105"/>
      <c r="BX529" s="105"/>
      <c r="BY529" s="105"/>
      <c r="BZ529" s="105"/>
      <c r="CA529" s="105"/>
      <c r="CB529" s="105"/>
      <c r="CC529" s="105"/>
      <c r="CD529" s="105"/>
      <c r="CE529" s="105"/>
      <c r="CF529" s="105"/>
      <c r="CG529" s="105"/>
      <c r="CH529" s="105"/>
      <c r="CI529" s="105"/>
      <c r="CJ529" s="105"/>
    </row>
    <row r="530" spans="1:88" s="11" customFormat="1" x14ac:dyDescent="0.2">
      <c r="A530" s="105"/>
      <c r="B530" s="59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5"/>
      <c r="AO530" s="105"/>
      <c r="AP530" s="105"/>
      <c r="AQ530" s="105"/>
      <c r="AR530" s="105"/>
      <c r="AS530" s="105"/>
      <c r="AT530" s="105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  <c r="BE530" s="105"/>
      <c r="BF530" s="105"/>
      <c r="BG530" s="105"/>
      <c r="BH530" s="105"/>
      <c r="BI530" s="105"/>
      <c r="BJ530" s="105"/>
      <c r="BK530" s="105"/>
      <c r="BL530" s="105"/>
      <c r="BM530" s="105"/>
      <c r="BN530" s="105"/>
      <c r="BO530" s="105"/>
      <c r="BP530" s="105"/>
      <c r="BQ530" s="105"/>
      <c r="BR530" s="105"/>
      <c r="BS530" s="105"/>
      <c r="BT530" s="105"/>
      <c r="BU530" s="105"/>
      <c r="BV530" s="105"/>
      <c r="BW530" s="105"/>
      <c r="BX530" s="105"/>
      <c r="BY530" s="105"/>
      <c r="BZ530" s="105"/>
      <c r="CA530" s="105"/>
      <c r="CB530" s="105"/>
      <c r="CC530" s="105"/>
      <c r="CD530" s="105"/>
      <c r="CE530" s="105"/>
      <c r="CF530" s="105"/>
      <c r="CG530" s="105"/>
      <c r="CH530" s="105"/>
      <c r="CI530" s="105"/>
      <c r="CJ530" s="105"/>
    </row>
    <row r="531" spans="1:88" s="11" customFormat="1" x14ac:dyDescent="0.2">
      <c r="A531" s="105"/>
      <c r="B531" s="59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  <c r="AL531" s="105"/>
      <c r="AM531" s="105"/>
      <c r="AN531" s="105"/>
      <c r="AO531" s="105"/>
      <c r="AP531" s="105"/>
      <c r="AQ531" s="105"/>
      <c r="AR531" s="105"/>
      <c r="AS531" s="105"/>
      <c r="AT531" s="105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  <c r="BE531" s="105"/>
      <c r="BF531" s="105"/>
      <c r="BG531" s="105"/>
      <c r="BH531" s="105"/>
      <c r="BI531" s="105"/>
      <c r="BJ531" s="105"/>
      <c r="BK531" s="105"/>
      <c r="BL531" s="105"/>
      <c r="BM531" s="105"/>
      <c r="BN531" s="105"/>
      <c r="BO531" s="105"/>
      <c r="BP531" s="105"/>
      <c r="BQ531" s="105"/>
      <c r="BR531" s="105"/>
      <c r="BS531" s="105"/>
      <c r="BT531" s="105"/>
      <c r="BU531" s="105"/>
      <c r="BV531" s="105"/>
      <c r="BW531" s="105"/>
      <c r="BX531" s="105"/>
      <c r="BY531" s="105"/>
      <c r="BZ531" s="105"/>
      <c r="CA531" s="105"/>
      <c r="CB531" s="105"/>
      <c r="CC531" s="105"/>
      <c r="CD531" s="105"/>
      <c r="CE531" s="105"/>
      <c r="CF531" s="105"/>
      <c r="CG531" s="105"/>
      <c r="CH531" s="105"/>
      <c r="CI531" s="105"/>
      <c r="CJ531" s="105"/>
    </row>
    <row r="532" spans="1:88" s="11" customFormat="1" x14ac:dyDescent="0.2">
      <c r="A532" s="105"/>
      <c r="B532" s="59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  <c r="AL532" s="105"/>
      <c r="AM532" s="105"/>
      <c r="AN532" s="105"/>
      <c r="AO532" s="105"/>
      <c r="AP532" s="105"/>
      <c r="AQ532" s="105"/>
      <c r="AR532" s="105"/>
      <c r="AS532" s="105"/>
      <c r="AT532" s="105"/>
      <c r="AU532" s="105"/>
      <c r="AV532" s="105"/>
      <c r="AW532" s="105"/>
      <c r="AX532" s="105"/>
      <c r="AY532" s="105"/>
      <c r="AZ532" s="105"/>
      <c r="BA532" s="105"/>
      <c r="BB532" s="105"/>
      <c r="BC532" s="105"/>
      <c r="BD532" s="105"/>
      <c r="BE532" s="105"/>
      <c r="BF532" s="105"/>
      <c r="BG532" s="105"/>
      <c r="BH532" s="105"/>
      <c r="BI532" s="105"/>
      <c r="BJ532" s="105"/>
      <c r="BK532" s="105"/>
      <c r="BL532" s="105"/>
      <c r="BM532" s="105"/>
      <c r="BN532" s="105"/>
      <c r="BO532" s="105"/>
      <c r="BP532" s="105"/>
      <c r="BQ532" s="105"/>
      <c r="BR532" s="105"/>
      <c r="BS532" s="105"/>
      <c r="BT532" s="105"/>
      <c r="BU532" s="105"/>
      <c r="BV532" s="105"/>
      <c r="BW532" s="105"/>
      <c r="BX532" s="105"/>
      <c r="BY532" s="105"/>
      <c r="BZ532" s="105"/>
      <c r="CA532" s="105"/>
      <c r="CB532" s="105"/>
      <c r="CC532" s="105"/>
      <c r="CD532" s="105"/>
      <c r="CE532" s="105"/>
      <c r="CF532" s="105"/>
      <c r="CG532" s="105"/>
      <c r="CH532" s="105"/>
      <c r="CI532" s="105"/>
      <c r="CJ532" s="105"/>
    </row>
    <row r="533" spans="1:88" s="11" customFormat="1" x14ac:dyDescent="0.2">
      <c r="A533" s="105"/>
      <c r="B533" s="59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  <c r="AL533" s="105"/>
      <c r="AM533" s="105"/>
      <c r="AN533" s="105"/>
      <c r="AO533" s="105"/>
      <c r="AP533" s="105"/>
      <c r="AQ533" s="105"/>
      <c r="AR533" s="105"/>
      <c r="AS533" s="105"/>
      <c r="AT533" s="105"/>
      <c r="AU533" s="105"/>
      <c r="AV533" s="105"/>
      <c r="AW533" s="105"/>
      <c r="AX533" s="105"/>
      <c r="AY533" s="105"/>
      <c r="AZ533" s="105"/>
      <c r="BA533" s="105"/>
      <c r="BB533" s="105"/>
      <c r="BC533" s="105"/>
      <c r="BD533" s="105"/>
      <c r="BE533" s="105"/>
      <c r="BF533" s="105"/>
      <c r="BG533" s="105"/>
      <c r="BH533" s="105"/>
      <c r="BI533" s="105"/>
      <c r="BJ533" s="105"/>
      <c r="BK533" s="105"/>
      <c r="BL533" s="105"/>
      <c r="BM533" s="105"/>
      <c r="BN533" s="105"/>
      <c r="BO533" s="105"/>
      <c r="BP533" s="105"/>
      <c r="BQ533" s="105"/>
      <c r="BR533" s="105"/>
      <c r="BS533" s="105"/>
      <c r="BT533" s="105"/>
      <c r="BU533" s="105"/>
      <c r="BV533" s="105"/>
      <c r="BW533" s="105"/>
      <c r="BX533" s="105"/>
      <c r="BY533" s="105"/>
      <c r="BZ533" s="105"/>
      <c r="CA533" s="105"/>
      <c r="CB533" s="105"/>
      <c r="CC533" s="105"/>
      <c r="CD533" s="105"/>
      <c r="CE533" s="105"/>
      <c r="CF533" s="105"/>
      <c r="CG533" s="105"/>
      <c r="CH533" s="105"/>
      <c r="CI533" s="105"/>
      <c r="CJ533" s="105"/>
    </row>
    <row r="534" spans="1:88" s="11" customFormat="1" x14ac:dyDescent="0.2">
      <c r="A534" s="105"/>
      <c r="B534" s="59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5"/>
      <c r="AO534" s="105"/>
      <c r="AP534" s="105"/>
      <c r="AQ534" s="105"/>
      <c r="AR534" s="105"/>
      <c r="AS534" s="105"/>
      <c r="AT534" s="105"/>
      <c r="AU534" s="105"/>
      <c r="AV534" s="105"/>
      <c r="AW534" s="105"/>
      <c r="AX534" s="105"/>
      <c r="AY534" s="105"/>
      <c r="AZ534" s="105"/>
      <c r="BA534" s="105"/>
      <c r="BB534" s="105"/>
      <c r="BC534" s="105"/>
      <c r="BD534" s="105"/>
      <c r="BE534" s="105"/>
      <c r="BF534" s="105"/>
      <c r="BG534" s="105"/>
      <c r="BH534" s="105"/>
      <c r="BI534" s="105"/>
      <c r="BJ534" s="105"/>
      <c r="BK534" s="105"/>
      <c r="BL534" s="105"/>
      <c r="BM534" s="105"/>
      <c r="BN534" s="105"/>
      <c r="BO534" s="105"/>
      <c r="BP534" s="105"/>
      <c r="BQ534" s="105"/>
      <c r="BR534" s="105"/>
      <c r="BS534" s="105"/>
      <c r="BT534" s="105"/>
      <c r="BU534" s="105"/>
      <c r="BV534" s="105"/>
      <c r="BW534" s="105"/>
      <c r="BX534" s="105"/>
      <c r="BY534" s="105"/>
      <c r="BZ534" s="105"/>
      <c r="CA534" s="105"/>
      <c r="CB534" s="105"/>
      <c r="CC534" s="105"/>
      <c r="CD534" s="105"/>
      <c r="CE534" s="105"/>
      <c r="CF534" s="105"/>
      <c r="CG534" s="105"/>
      <c r="CH534" s="105"/>
      <c r="CI534" s="105"/>
      <c r="CJ534" s="105"/>
    </row>
    <row r="535" spans="1:88" s="11" customFormat="1" x14ac:dyDescent="0.2">
      <c r="A535" s="105"/>
      <c r="B535" s="59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5"/>
      <c r="AO535" s="105"/>
      <c r="AP535" s="105"/>
      <c r="AQ535" s="105"/>
      <c r="AR535" s="105"/>
      <c r="AS535" s="105"/>
      <c r="AT535" s="105"/>
      <c r="AU535" s="105"/>
      <c r="AV535" s="105"/>
      <c r="AW535" s="105"/>
      <c r="AX535" s="105"/>
      <c r="AY535" s="105"/>
      <c r="AZ535" s="105"/>
      <c r="BA535" s="105"/>
      <c r="BB535" s="105"/>
      <c r="BC535" s="105"/>
      <c r="BD535" s="105"/>
      <c r="BE535" s="105"/>
      <c r="BF535" s="105"/>
      <c r="BG535" s="105"/>
      <c r="BH535" s="105"/>
      <c r="BI535" s="105"/>
      <c r="BJ535" s="105"/>
      <c r="BK535" s="105"/>
      <c r="BL535" s="105"/>
      <c r="BM535" s="105"/>
      <c r="BN535" s="105"/>
      <c r="BO535" s="105"/>
      <c r="BP535" s="105"/>
      <c r="BQ535" s="105"/>
      <c r="BR535" s="105"/>
      <c r="BS535" s="105"/>
      <c r="BT535" s="105"/>
      <c r="BU535" s="105"/>
      <c r="BV535" s="105"/>
      <c r="BW535" s="105"/>
      <c r="BX535" s="105"/>
      <c r="BY535" s="105"/>
      <c r="BZ535" s="105"/>
      <c r="CA535" s="105"/>
      <c r="CB535" s="105"/>
      <c r="CC535" s="105"/>
      <c r="CD535" s="105"/>
      <c r="CE535" s="105"/>
      <c r="CF535" s="105"/>
      <c r="CG535" s="105"/>
      <c r="CH535" s="105"/>
      <c r="CI535" s="105"/>
      <c r="CJ535" s="105"/>
    </row>
    <row r="536" spans="1:88" s="11" customFormat="1" x14ac:dyDescent="0.2">
      <c r="A536" s="105"/>
      <c r="B536" s="59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5"/>
      <c r="AO536" s="105"/>
      <c r="AP536" s="105"/>
      <c r="AQ536" s="105"/>
      <c r="AR536" s="105"/>
      <c r="AS536" s="105"/>
      <c r="AT536" s="105"/>
      <c r="AU536" s="105"/>
      <c r="AV536" s="105"/>
      <c r="AW536" s="105"/>
      <c r="AX536" s="105"/>
      <c r="AY536" s="105"/>
      <c r="AZ536" s="105"/>
      <c r="BA536" s="105"/>
      <c r="BB536" s="105"/>
      <c r="BC536" s="105"/>
      <c r="BD536" s="105"/>
      <c r="BE536" s="105"/>
      <c r="BF536" s="105"/>
      <c r="BG536" s="105"/>
      <c r="BH536" s="105"/>
      <c r="BI536" s="105"/>
      <c r="BJ536" s="105"/>
      <c r="BK536" s="105"/>
      <c r="BL536" s="105"/>
      <c r="BM536" s="105"/>
      <c r="BN536" s="105"/>
      <c r="BO536" s="105"/>
      <c r="BP536" s="105"/>
      <c r="BQ536" s="105"/>
      <c r="BR536" s="105"/>
      <c r="BS536" s="105"/>
      <c r="BT536" s="105"/>
      <c r="BU536" s="105"/>
      <c r="BV536" s="105"/>
      <c r="BW536" s="105"/>
      <c r="BX536" s="105"/>
      <c r="BY536" s="105"/>
      <c r="BZ536" s="105"/>
      <c r="CA536" s="105"/>
      <c r="CB536" s="105"/>
      <c r="CC536" s="105"/>
      <c r="CD536" s="105"/>
      <c r="CE536" s="105"/>
      <c r="CF536" s="105"/>
      <c r="CG536" s="105"/>
      <c r="CH536" s="105"/>
      <c r="CI536" s="105"/>
      <c r="CJ536" s="105"/>
    </row>
    <row r="537" spans="1:88" s="11" customFormat="1" x14ac:dyDescent="0.2">
      <c r="A537" s="105"/>
      <c r="B537" s="59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  <c r="BT537" s="105"/>
      <c r="BU537" s="105"/>
      <c r="BV537" s="105"/>
      <c r="BW537" s="105"/>
      <c r="BX537" s="105"/>
      <c r="BY537" s="105"/>
      <c r="BZ537" s="105"/>
      <c r="CA537" s="105"/>
      <c r="CB537" s="105"/>
      <c r="CC537" s="105"/>
      <c r="CD537" s="105"/>
      <c r="CE537" s="105"/>
      <c r="CF537" s="105"/>
      <c r="CG537" s="105"/>
      <c r="CH537" s="105"/>
      <c r="CI537" s="105"/>
      <c r="CJ537" s="105"/>
    </row>
    <row r="538" spans="1:88" s="11" customFormat="1" x14ac:dyDescent="0.2">
      <c r="A538" s="105"/>
      <c r="B538" s="59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  <c r="BT538" s="105"/>
      <c r="BU538" s="105"/>
      <c r="BV538" s="105"/>
      <c r="BW538" s="105"/>
      <c r="BX538" s="105"/>
      <c r="BY538" s="105"/>
      <c r="BZ538" s="105"/>
      <c r="CA538" s="105"/>
      <c r="CB538" s="105"/>
      <c r="CC538" s="105"/>
      <c r="CD538" s="105"/>
      <c r="CE538" s="105"/>
      <c r="CF538" s="105"/>
      <c r="CG538" s="105"/>
      <c r="CH538" s="105"/>
      <c r="CI538" s="105"/>
      <c r="CJ538" s="105"/>
    </row>
    <row r="539" spans="1:88" s="11" customFormat="1" x14ac:dyDescent="0.2">
      <c r="A539" s="105"/>
      <c r="B539" s="59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5"/>
      <c r="AO539" s="105"/>
      <c r="AP539" s="105"/>
      <c r="AQ539" s="105"/>
      <c r="AR539" s="105"/>
      <c r="AS539" s="105"/>
      <c r="AT539" s="105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  <c r="BE539" s="105"/>
      <c r="BF539" s="105"/>
      <c r="BG539" s="105"/>
      <c r="BH539" s="105"/>
      <c r="BI539" s="105"/>
      <c r="BJ539" s="105"/>
      <c r="BK539" s="105"/>
      <c r="BL539" s="105"/>
      <c r="BM539" s="105"/>
      <c r="BN539" s="105"/>
      <c r="BO539" s="105"/>
      <c r="BP539" s="105"/>
      <c r="BQ539" s="105"/>
      <c r="BR539" s="105"/>
      <c r="BS539" s="105"/>
      <c r="BT539" s="105"/>
      <c r="BU539" s="105"/>
      <c r="BV539" s="105"/>
      <c r="BW539" s="105"/>
      <c r="BX539" s="105"/>
      <c r="BY539" s="105"/>
      <c r="BZ539" s="105"/>
      <c r="CA539" s="105"/>
      <c r="CB539" s="105"/>
      <c r="CC539" s="105"/>
      <c r="CD539" s="105"/>
      <c r="CE539" s="105"/>
      <c r="CF539" s="105"/>
      <c r="CG539" s="105"/>
      <c r="CH539" s="105"/>
      <c r="CI539" s="105"/>
      <c r="CJ539" s="105"/>
    </row>
    <row r="540" spans="1:88" s="11" customFormat="1" x14ac:dyDescent="0.2">
      <c r="A540" s="105"/>
      <c r="B540" s="59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5"/>
      <c r="AO540" s="105"/>
      <c r="AP540" s="105"/>
      <c r="AQ540" s="105"/>
      <c r="AR540" s="105"/>
      <c r="AS540" s="105"/>
      <c r="AT540" s="105"/>
      <c r="AU540" s="105"/>
      <c r="AV540" s="105"/>
      <c r="AW540" s="105"/>
      <c r="AX540" s="105"/>
      <c r="AY540" s="105"/>
      <c r="AZ540" s="105"/>
      <c r="BA540" s="105"/>
      <c r="BB540" s="105"/>
      <c r="BC540" s="105"/>
      <c r="BD540" s="105"/>
      <c r="BE540" s="105"/>
      <c r="BF540" s="105"/>
      <c r="BG540" s="105"/>
      <c r="BH540" s="105"/>
      <c r="BI540" s="105"/>
      <c r="BJ540" s="105"/>
      <c r="BK540" s="105"/>
      <c r="BL540" s="105"/>
      <c r="BM540" s="105"/>
      <c r="BN540" s="105"/>
      <c r="BO540" s="105"/>
      <c r="BP540" s="105"/>
      <c r="BQ540" s="105"/>
      <c r="BR540" s="105"/>
      <c r="BS540" s="105"/>
      <c r="BT540" s="105"/>
      <c r="BU540" s="105"/>
      <c r="BV540" s="105"/>
      <c r="BW540" s="105"/>
      <c r="BX540" s="105"/>
      <c r="BY540" s="105"/>
      <c r="BZ540" s="105"/>
      <c r="CA540" s="105"/>
      <c r="CB540" s="105"/>
      <c r="CC540" s="105"/>
      <c r="CD540" s="105"/>
      <c r="CE540" s="105"/>
      <c r="CF540" s="105"/>
      <c r="CG540" s="105"/>
      <c r="CH540" s="105"/>
      <c r="CI540" s="105"/>
      <c r="CJ540" s="105"/>
    </row>
    <row r="541" spans="1:88" s="11" customFormat="1" x14ac:dyDescent="0.2">
      <c r="A541" s="105"/>
      <c r="B541" s="59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5"/>
      <c r="AO541" s="105"/>
      <c r="AP541" s="105"/>
      <c r="AQ541" s="105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  <c r="BT541" s="105"/>
      <c r="BU541" s="105"/>
      <c r="BV541" s="105"/>
      <c r="BW541" s="105"/>
      <c r="BX541" s="105"/>
      <c r="BY541" s="105"/>
      <c r="BZ541" s="105"/>
      <c r="CA541" s="105"/>
      <c r="CB541" s="105"/>
      <c r="CC541" s="105"/>
      <c r="CD541" s="105"/>
      <c r="CE541" s="105"/>
      <c r="CF541" s="105"/>
      <c r="CG541" s="105"/>
      <c r="CH541" s="105"/>
      <c r="CI541" s="105"/>
      <c r="CJ541" s="105"/>
    </row>
    <row r="542" spans="1:88" s="11" customFormat="1" x14ac:dyDescent="0.2">
      <c r="A542" s="105"/>
      <c r="B542" s="59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5"/>
      <c r="AO542" s="105"/>
      <c r="AP542" s="105"/>
      <c r="AQ542" s="105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  <c r="BT542" s="105"/>
      <c r="BU542" s="105"/>
      <c r="BV542" s="105"/>
      <c r="BW542" s="105"/>
      <c r="BX542" s="105"/>
      <c r="BY542" s="105"/>
      <c r="BZ542" s="105"/>
      <c r="CA542" s="105"/>
      <c r="CB542" s="105"/>
      <c r="CC542" s="105"/>
      <c r="CD542" s="105"/>
      <c r="CE542" s="105"/>
      <c r="CF542" s="105"/>
      <c r="CG542" s="105"/>
      <c r="CH542" s="105"/>
      <c r="CI542" s="105"/>
      <c r="CJ542" s="105"/>
    </row>
    <row r="543" spans="1:88" s="11" customFormat="1" x14ac:dyDescent="0.2">
      <c r="A543" s="105"/>
      <c r="B543" s="59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5"/>
      <c r="AO543" s="105"/>
      <c r="AP543" s="105"/>
      <c r="AQ543" s="105"/>
      <c r="AR543" s="105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  <c r="BT543" s="105"/>
      <c r="BU543" s="105"/>
      <c r="BV543" s="105"/>
      <c r="BW543" s="105"/>
      <c r="BX543" s="105"/>
      <c r="BY543" s="105"/>
      <c r="BZ543" s="105"/>
      <c r="CA543" s="105"/>
      <c r="CB543" s="105"/>
      <c r="CC543" s="105"/>
      <c r="CD543" s="105"/>
      <c r="CE543" s="105"/>
      <c r="CF543" s="105"/>
      <c r="CG543" s="105"/>
      <c r="CH543" s="105"/>
      <c r="CI543" s="105"/>
      <c r="CJ543" s="105"/>
    </row>
    <row r="544" spans="1:88" s="11" customFormat="1" x14ac:dyDescent="0.2">
      <c r="A544" s="105"/>
      <c r="B544" s="59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5"/>
      <c r="AO544" s="105"/>
      <c r="AP544" s="105"/>
      <c r="AQ544" s="105"/>
      <c r="AR544" s="105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  <c r="BT544" s="105"/>
      <c r="BU544" s="105"/>
      <c r="BV544" s="105"/>
      <c r="BW544" s="105"/>
      <c r="BX544" s="105"/>
      <c r="BY544" s="105"/>
      <c r="BZ544" s="105"/>
      <c r="CA544" s="105"/>
      <c r="CB544" s="105"/>
      <c r="CC544" s="105"/>
      <c r="CD544" s="105"/>
      <c r="CE544" s="105"/>
      <c r="CF544" s="105"/>
      <c r="CG544" s="105"/>
      <c r="CH544" s="105"/>
      <c r="CI544" s="105"/>
      <c r="CJ544" s="105"/>
    </row>
    <row r="545" spans="1:88" s="11" customFormat="1" x14ac:dyDescent="0.2">
      <c r="A545" s="105"/>
      <c r="B545" s="59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5"/>
      <c r="AO545" s="105"/>
      <c r="AP545" s="105"/>
      <c r="AQ545" s="105"/>
      <c r="AR545" s="105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  <c r="BT545" s="105"/>
      <c r="BU545" s="105"/>
      <c r="BV545" s="105"/>
      <c r="BW545" s="105"/>
      <c r="BX545" s="105"/>
      <c r="BY545" s="105"/>
      <c r="BZ545" s="105"/>
      <c r="CA545" s="105"/>
      <c r="CB545" s="105"/>
      <c r="CC545" s="105"/>
      <c r="CD545" s="105"/>
      <c r="CE545" s="105"/>
      <c r="CF545" s="105"/>
      <c r="CG545" s="105"/>
      <c r="CH545" s="105"/>
      <c r="CI545" s="105"/>
      <c r="CJ545" s="105"/>
    </row>
    <row r="546" spans="1:88" s="11" customFormat="1" x14ac:dyDescent="0.2">
      <c r="A546" s="105"/>
      <c r="B546" s="59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  <c r="BT546" s="105"/>
      <c r="BU546" s="105"/>
      <c r="BV546" s="105"/>
      <c r="BW546" s="105"/>
      <c r="BX546" s="105"/>
      <c r="BY546" s="105"/>
      <c r="BZ546" s="105"/>
      <c r="CA546" s="105"/>
      <c r="CB546" s="105"/>
      <c r="CC546" s="105"/>
      <c r="CD546" s="105"/>
      <c r="CE546" s="105"/>
      <c r="CF546" s="105"/>
      <c r="CG546" s="105"/>
      <c r="CH546" s="105"/>
      <c r="CI546" s="105"/>
      <c r="CJ546" s="105"/>
    </row>
    <row r="547" spans="1:88" s="11" customFormat="1" x14ac:dyDescent="0.2">
      <c r="A547" s="105"/>
      <c r="B547" s="59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  <c r="BT547" s="105"/>
      <c r="BU547" s="105"/>
      <c r="BV547" s="105"/>
      <c r="BW547" s="105"/>
      <c r="BX547" s="105"/>
      <c r="BY547" s="105"/>
      <c r="BZ547" s="105"/>
      <c r="CA547" s="105"/>
      <c r="CB547" s="105"/>
      <c r="CC547" s="105"/>
      <c r="CD547" s="105"/>
      <c r="CE547" s="105"/>
      <c r="CF547" s="105"/>
      <c r="CG547" s="105"/>
      <c r="CH547" s="105"/>
      <c r="CI547" s="105"/>
      <c r="CJ547" s="105"/>
    </row>
    <row r="548" spans="1:88" s="11" customFormat="1" x14ac:dyDescent="0.2">
      <c r="A548" s="105"/>
      <c r="B548" s="59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5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  <c r="BD548" s="105"/>
      <c r="BE548" s="105"/>
      <c r="BF548" s="105"/>
      <c r="BG548" s="105"/>
      <c r="BH548" s="105"/>
      <c r="BI548" s="105"/>
      <c r="BJ548" s="105"/>
      <c r="BK548" s="105"/>
      <c r="BL548" s="105"/>
      <c r="BM548" s="105"/>
      <c r="BN548" s="105"/>
      <c r="BO548" s="105"/>
      <c r="BP548" s="105"/>
      <c r="BQ548" s="105"/>
      <c r="BR548" s="105"/>
      <c r="BS548" s="105"/>
      <c r="BT548" s="105"/>
      <c r="BU548" s="105"/>
      <c r="BV548" s="105"/>
      <c r="BW548" s="105"/>
      <c r="BX548" s="105"/>
      <c r="BY548" s="105"/>
      <c r="BZ548" s="105"/>
      <c r="CA548" s="105"/>
      <c r="CB548" s="105"/>
      <c r="CC548" s="105"/>
      <c r="CD548" s="105"/>
      <c r="CE548" s="105"/>
      <c r="CF548" s="105"/>
      <c r="CG548" s="105"/>
      <c r="CH548" s="105"/>
      <c r="CI548" s="105"/>
      <c r="CJ548" s="105"/>
    </row>
    <row r="549" spans="1:88" s="11" customFormat="1" x14ac:dyDescent="0.2">
      <c r="A549" s="105"/>
      <c r="B549" s="59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5"/>
      <c r="AR549" s="105"/>
      <c r="AS549" s="105"/>
      <c r="AT549" s="105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  <c r="BE549" s="105"/>
      <c r="BF549" s="105"/>
      <c r="BG549" s="105"/>
      <c r="BH549" s="105"/>
      <c r="BI549" s="105"/>
      <c r="BJ549" s="105"/>
      <c r="BK549" s="105"/>
      <c r="BL549" s="105"/>
      <c r="BM549" s="105"/>
      <c r="BN549" s="105"/>
      <c r="BO549" s="105"/>
      <c r="BP549" s="105"/>
      <c r="BQ549" s="105"/>
      <c r="BR549" s="105"/>
      <c r="BS549" s="105"/>
      <c r="BT549" s="105"/>
      <c r="BU549" s="105"/>
      <c r="BV549" s="105"/>
      <c r="BW549" s="105"/>
      <c r="BX549" s="105"/>
      <c r="BY549" s="105"/>
      <c r="BZ549" s="105"/>
      <c r="CA549" s="105"/>
      <c r="CB549" s="105"/>
      <c r="CC549" s="105"/>
      <c r="CD549" s="105"/>
      <c r="CE549" s="105"/>
      <c r="CF549" s="105"/>
      <c r="CG549" s="105"/>
      <c r="CH549" s="105"/>
      <c r="CI549" s="105"/>
      <c r="CJ549" s="105"/>
    </row>
    <row r="550" spans="1:88" s="11" customFormat="1" x14ac:dyDescent="0.2">
      <c r="A550" s="105"/>
      <c r="B550" s="59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5"/>
      <c r="AO550" s="105"/>
      <c r="AP550" s="105"/>
      <c r="AQ550" s="105"/>
      <c r="AR550" s="105"/>
      <c r="AS550" s="105"/>
      <c r="AT550" s="105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  <c r="BE550" s="105"/>
      <c r="BF550" s="105"/>
      <c r="BG550" s="105"/>
      <c r="BH550" s="105"/>
      <c r="BI550" s="105"/>
      <c r="BJ550" s="105"/>
      <c r="BK550" s="105"/>
      <c r="BL550" s="105"/>
      <c r="BM550" s="105"/>
      <c r="BN550" s="105"/>
      <c r="BO550" s="105"/>
      <c r="BP550" s="105"/>
      <c r="BQ550" s="105"/>
      <c r="BR550" s="105"/>
      <c r="BS550" s="105"/>
      <c r="BT550" s="105"/>
      <c r="BU550" s="105"/>
      <c r="BV550" s="105"/>
      <c r="BW550" s="105"/>
      <c r="BX550" s="105"/>
      <c r="BY550" s="105"/>
      <c r="BZ550" s="105"/>
      <c r="CA550" s="105"/>
      <c r="CB550" s="105"/>
      <c r="CC550" s="105"/>
      <c r="CD550" s="105"/>
      <c r="CE550" s="105"/>
      <c r="CF550" s="105"/>
      <c r="CG550" s="105"/>
      <c r="CH550" s="105"/>
      <c r="CI550" s="105"/>
      <c r="CJ550" s="105"/>
    </row>
    <row r="551" spans="1:88" s="11" customFormat="1" x14ac:dyDescent="0.2">
      <c r="A551" s="105"/>
      <c r="B551" s="59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5"/>
      <c r="AO551" s="105"/>
      <c r="AP551" s="105"/>
      <c r="AQ551" s="105"/>
      <c r="AR551" s="105"/>
      <c r="AS551" s="105"/>
      <c r="AT551" s="105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  <c r="BE551" s="105"/>
      <c r="BF551" s="105"/>
      <c r="BG551" s="105"/>
      <c r="BH551" s="105"/>
      <c r="BI551" s="105"/>
      <c r="BJ551" s="105"/>
      <c r="BK551" s="105"/>
      <c r="BL551" s="105"/>
      <c r="BM551" s="105"/>
      <c r="BN551" s="105"/>
      <c r="BO551" s="105"/>
      <c r="BP551" s="105"/>
      <c r="BQ551" s="105"/>
      <c r="BR551" s="105"/>
      <c r="BS551" s="105"/>
      <c r="BT551" s="105"/>
      <c r="BU551" s="105"/>
      <c r="BV551" s="105"/>
      <c r="BW551" s="105"/>
      <c r="BX551" s="105"/>
      <c r="BY551" s="105"/>
      <c r="BZ551" s="105"/>
      <c r="CA551" s="105"/>
      <c r="CB551" s="105"/>
      <c r="CC551" s="105"/>
      <c r="CD551" s="105"/>
      <c r="CE551" s="105"/>
      <c r="CF551" s="105"/>
      <c r="CG551" s="105"/>
      <c r="CH551" s="105"/>
      <c r="CI551" s="105"/>
      <c r="CJ551" s="105"/>
    </row>
    <row r="552" spans="1:88" s="11" customFormat="1" x14ac:dyDescent="0.2">
      <c r="A552" s="105"/>
      <c r="B552" s="59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  <c r="BT552" s="105"/>
      <c r="BU552" s="105"/>
      <c r="BV552" s="105"/>
      <c r="BW552" s="105"/>
      <c r="BX552" s="105"/>
      <c r="BY552" s="105"/>
      <c r="BZ552" s="105"/>
      <c r="CA552" s="105"/>
      <c r="CB552" s="105"/>
      <c r="CC552" s="105"/>
      <c r="CD552" s="105"/>
      <c r="CE552" s="105"/>
      <c r="CF552" s="105"/>
      <c r="CG552" s="105"/>
      <c r="CH552" s="105"/>
      <c r="CI552" s="105"/>
      <c r="CJ552" s="105"/>
    </row>
    <row r="553" spans="1:88" s="11" customFormat="1" x14ac:dyDescent="0.2">
      <c r="A553" s="105"/>
      <c r="B553" s="59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  <c r="BT553" s="105"/>
      <c r="BU553" s="105"/>
      <c r="BV553" s="105"/>
      <c r="BW553" s="105"/>
      <c r="BX553" s="105"/>
      <c r="BY553" s="105"/>
      <c r="BZ553" s="105"/>
      <c r="CA553" s="105"/>
      <c r="CB553" s="105"/>
      <c r="CC553" s="105"/>
      <c r="CD553" s="105"/>
      <c r="CE553" s="105"/>
      <c r="CF553" s="105"/>
      <c r="CG553" s="105"/>
      <c r="CH553" s="105"/>
      <c r="CI553" s="105"/>
      <c r="CJ553" s="105"/>
    </row>
    <row r="554" spans="1:88" s="11" customFormat="1" x14ac:dyDescent="0.2">
      <c r="A554" s="105"/>
      <c r="B554" s="59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5"/>
      <c r="AO554" s="105"/>
      <c r="AP554" s="105"/>
      <c r="AQ554" s="105"/>
      <c r="AR554" s="105"/>
      <c r="AS554" s="105"/>
      <c r="AT554" s="105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  <c r="BE554" s="105"/>
      <c r="BF554" s="105"/>
      <c r="BG554" s="105"/>
      <c r="BH554" s="105"/>
      <c r="BI554" s="105"/>
      <c r="BJ554" s="105"/>
      <c r="BK554" s="105"/>
      <c r="BL554" s="105"/>
      <c r="BM554" s="105"/>
      <c r="BN554" s="105"/>
      <c r="BO554" s="105"/>
      <c r="BP554" s="105"/>
      <c r="BQ554" s="105"/>
      <c r="BR554" s="105"/>
      <c r="BS554" s="105"/>
      <c r="BT554" s="105"/>
      <c r="BU554" s="105"/>
      <c r="BV554" s="105"/>
      <c r="BW554" s="105"/>
      <c r="BX554" s="105"/>
      <c r="BY554" s="105"/>
      <c r="BZ554" s="105"/>
      <c r="CA554" s="105"/>
      <c r="CB554" s="105"/>
      <c r="CC554" s="105"/>
      <c r="CD554" s="105"/>
      <c r="CE554" s="105"/>
      <c r="CF554" s="105"/>
      <c r="CG554" s="105"/>
      <c r="CH554" s="105"/>
      <c r="CI554" s="105"/>
      <c r="CJ554" s="105"/>
    </row>
    <row r="555" spans="1:88" s="11" customFormat="1" x14ac:dyDescent="0.2">
      <c r="A555" s="105"/>
      <c r="B555" s="59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5"/>
      <c r="AO555" s="105"/>
      <c r="AP555" s="105"/>
      <c r="AQ555" s="105"/>
      <c r="AR555" s="105"/>
      <c r="AS555" s="105"/>
      <c r="AT555" s="105"/>
      <c r="AU555" s="105"/>
      <c r="AV555" s="105"/>
      <c r="AW555" s="105"/>
      <c r="AX555" s="105"/>
      <c r="AY555" s="105"/>
      <c r="AZ555" s="105"/>
      <c r="BA555" s="105"/>
      <c r="BB555" s="105"/>
      <c r="BC555" s="105"/>
      <c r="BD555" s="105"/>
      <c r="BE555" s="105"/>
      <c r="BF555" s="105"/>
      <c r="BG555" s="105"/>
      <c r="BH555" s="105"/>
      <c r="BI555" s="105"/>
      <c r="BJ555" s="105"/>
      <c r="BK555" s="105"/>
      <c r="BL555" s="105"/>
      <c r="BM555" s="105"/>
      <c r="BN555" s="105"/>
      <c r="BO555" s="105"/>
      <c r="BP555" s="105"/>
      <c r="BQ555" s="105"/>
      <c r="BR555" s="105"/>
      <c r="BS555" s="105"/>
      <c r="BT555" s="105"/>
      <c r="BU555" s="105"/>
      <c r="BV555" s="105"/>
      <c r="BW555" s="105"/>
      <c r="BX555" s="105"/>
      <c r="BY555" s="105"/>
      <c r="BZ555" s="105"/>
      <c r="CA555" s="105"/>
      <c r="CB555" s="105"/>
      <c r="CC555" s="105"/>
      <c r="CD555" s="105"/>
      <c r="CE555" s="105"/>
      <c r="CF555" s="105"/>
      <c r="CG555" s="105"/>
      <c r="CH555" s="105"/>
      <c r="CI555" s="105"/>
      <c r="CJ555" s="105"/>
    </row>
    <row r="556" spans="1:88" s="11" customFormat="1" x14ac:dyDescent="0.2">
      <c r="A556" s="105"/>
      <c r="B556" s="59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5"/>
      <c r="CA556" s="105"/>
      <c r="CB556" s="105"/>
      <c r="CC556" s="105"/>
      <c r="CD556" s="105"/>
      <c r="CE556" s="105"/>
      <c r="CF556" s="105"/>
      <c r="CG556" s="105"/>
      <c r="CH556" s="105"/>
      <c r="CI556" s="105"/>
      <c r="CJ556" s="105"/>
    </row>
    <row r="557" spans="1:88" s="11" customFormat="1" x14ac:dyDescent="0.2">
      <c r="A557" s="105"/>
      <c r="B557" s="59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5"/>
      <c r="AO557" s="105"/>
      <c r="AP557" s="105"/>
      <c r="AQ557" s="105"/>
      <c r="AR557" s="105"/>
      <c r="AS557" s="105"/>
      <c r="AT557" s="105"/>
      <c r="AU557" s="105"/>
      <c r="AV557" s="105"/>
      <c r="AW557" s="105"/>
      <c r="AX557" s="105"/>
      <c r="AY557" s="105"/>
      <c r="AZ557" s="105"/>
      <c r="BA557" s="105"/>
      <c r="BB557" s="105"/>
      <c r="BC557" s="105"/>
      <c r="BD557" s="105"/>
      <c r="BE557" s="105"/>
      <c r="BF557" s="105"/>
      <c r="BG557" s="105"/>
      <c r="BH557" s="105"/>
      <c r="BI557" s="105"/>
      <c r="BJ557" s="105"/>
      <c r="BK557" s="105"/>
      <c r="BL557" s="105"/>
      <c r="BM557" s="105"/>
      <c r="BN557" s="105"/>
      <c r="BO557" s="105"/>
      <c r="BP557" s="105"/>
      <c r="BQ557" s="105"/>
      <c r="BR557" s="105"/>
      <c r="BS557" s="105"/>
      <c r="BT557" s="105"/>
      <c r="BU557" s="105"/>
      <c r="BV557" s="105"/>
      <c r="BW557" s="105"/>
      <c r="BX557" s="105"/>
      <c r="BY557" s="105"/>
      <c r="BZ557" s="105"/>
      <c r="CA557" s="105"/>
      <c r="CB557" s="105"/>
      <c r="CC557" s="105"/>
      <c r="CD557" s="105"/>
      <c r="CE557" s="105"/>
      <c r="CF557" s="105"/>
      <c r="CG557" s="105"/>
      <c r="CH557" s="105"/>
      <c r="CI557" s="105"/>
      <c r="CJ557" s="105"/>
    </row>
    <row r="558" spans="1:88" s="11" customFormat="1" x14ac:dyDescent="0.2">
      <c r="A558" s="105"/>
      <c r="B558" s="59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5"/>
      <c r="AO558" s="105"/>
      <c r="AP558" s="105"/>
      <c r="AQ558" s="105"/>
      <c r="AR558" s="105"/>
      <c r="AS558" s="105"/>
      <c r="AT558" s="105"/>
      <c r="AU558" s="105"/>
      <c r="AV558" s="105"/>
      <c r="AW558" s="105"/>
      <c r="AX558" s="105"/>
      <c r="AY558" s="105"/>
      <c r="AZ558" s="105"/>
      <c r="BA558" s="105"/>
      <c r="BB558" s="105"/>
      <c r="BC558" s="105"/>
      <c r="BD558" s="105"/>
      <c r="BE558" s="105"/>
      <c r="BF558" s="105"/>
      <c r="BG558" s="105"/>
      <c r="BH558" s="105"/>
      <c r="BI558" s="105"/>
      <c r="BJ558" s="105"/>
      <c r="BK558" s="105"/>
      <c r="BL558" s="105"/>
      <c r="BM558" s="105"/>
      <c r="BN558" s="105"/>
      <c r="BO558" s="105"/>
      <c r="BP558" s="105"/>
      <c r="BQ558" s="105"/>
      <c r="BR558" s="105"/>
      <c r="BS558" s="105"/>
      <c r="BT558" s="105"/>
      <c r="BU558" s="105"/>
      <c r="BV558" s="105"/>
      <c r="BW558" s="105"/>
      <c r="BX558" s="105"/>
      <c r="BY558" s="105"/>
      <c r="BZ558" s="105"/>
      <c r="CA558" s="105"/>
      <c r="CB558" s="105"/>
      <c r="CC558" s="105"/>
      <c r="CD558" s="105"/>
      <c r="CE558" s="105"/>
      <c r="CF558" s="105"/>
      <c r="CG558" s="105"/>
      <c r="CH558" s="105"/>
      <c r="CI558" s="105"/>
      <c r="CJ558" s="105"/>
    </row>
    <row r="559" spans="1:88" s="11" customFormat="1" x14ac:dyDescent="0.2">
      <c r="A559" s="105"/>
      <c r="B559" s="59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5"/>
      <c r="AO559" s="105"/>
      <c r="AP559" s="105"/>
      <c r="AQ559" s="105"/>
      <c r="AR559" s="105"/>
      <c r="AS559" s="105"/>
      <c r="AT559" s="105"/>
      <c r="AU559" s="105"/>
      <c r="AV559" s="105"/>
      <c r="AW559" s="105"/>
      <c r="AX559" s="105"/>
      <c r="AY559" s="105"/>
      <c r="AZ559" s="105"/>
      <c r="BA559" s="105"/>
      <c r="BB559" s="105"/>
      <c r="BC559" s="105"/>
      <c r="BD559" s="105"/>
      <c r="BE559" s="105"/>
      <c r="BF559" s="105"/>
      <c r="BG559" s="105"/>
      <c r="BH559" s="105"/>
      <c r="BI559" s="105"/>
      <c r="BJ559" s="105"/>
      <c r="BK559" s="105"/>
      <c r="BL559" s="105"/>
      <c r="BM559" s="105"/>
      <c r="BN559" s="105"/>
      <c r="BO559" s="105"/>
      <c r="BP559" s="105"/>
      <c r="BQ559" s="105"/>
      <c r="BR559" s="105"/>
      <c r="BS559" s="105"/>
      <c r="BT559" s="105"/>
      <c r="BU559" s="105"/>
      <c r="BV559" s="105"/>
      <c r="BW559" s="105"/>
      <c r="BX559" s="105"/>
      <c r="BY559" s="105"/>
      <c r="BZ559" s="105"/>
      <c r="CA559" s="105"/>
      <c r="CB559" s="105"/>
      <c r="CC559" s="105"/>
      <c r="CD559" s="105"/>
      <c r="CE559" s="105"/>
      <c r="CF559" s="105"/>
      <c r="CG559" s="105"/>
      <c r="CH559" s="105"/>
      <c r="CI559" s="105"/>
      <c r="CJ559" s="105"/>
    </row>
    <row r="560" spans="1:88" s="11" customFormat="1" x14ac:dyDescent="0.2">
      <c r="A560" s="105"/>
      <c r="B560" s="59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5"/>
      <c r="AO560" s="105"/>
      <c r="AP560" s="105"/>
      <c r="AQ560" s="105"/>
      <c r="AR560" s="105"/>
      <c r="AS560" s="105"/>
      <c r="AT560" s="105"/>
      <c r="AU560" s="105"/>
      <c r="AV560" s="105"/>
      <c r="AW560" s="105"/>
      <c r="AX560" s="105"/>
      <c r="AY560" s="105"/>
      <c r="AZ560" s="105"/>
      <c r="BA560" s="105"/>
      <c r="BB560" s="105"/>
      <c r="BC560" s="105"/>
      <c r="BD560" s="105"/>
      <c r="BE560" s="105"/>
      <c r="BF560" s="105"/>
      <c r="BG560" s="105"/>
      <c r="BH560" s="105"/>
      <c r="BI560" s="105"/>
      <c r="BJ560" s="105"/>
      <c r="BK560" s="105"/>
      <c r="BL560" s="105"/>
      <c r="BM560" s="105"/>
      <c r="BN560" s="105"/>
      <c r="BO560" s="105"/>
      <c r="BP560" s="105"/>
      <c r="BQ560" s="105"/>
      <c r="BR560" s="105"/>
      <c r="BS560" s="105"/>
      <c r="BT560" s="105"/>
      <c r="BU560" s="105"/>
      <c r="BV560" s="105"/>
      <c r="BW560" s="105"/>
      <c r="BX560" s="105"/>
      <c r="BY560" s="105"/>
      <c r="BZ560" s="105"/>
      <c r="CA560" s="105"/>
      <c r="CB560" s="105"/>
      <c r="CC560" s="105"/>
      <c r="CD560" s="105"/>
      <c r="CE560" s="105"/>
      <c r="CF560" s="105"/>
      <c r="CG560" s="105"/>
      <c r="CH560" s="105"/>
      <c r="CI560" s="105"/>
      <c r="CJ560" s="105"/>
    </row>
    <row r="561" spans="1:88" s="11" customFormat="1" x14ac:dyDescent="0.2">
      <c r="A561" s="105"/>
      <c r="B561" s="59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5"/>
      <c r="AO561" s="105"/>
      <c r="AP561" s="105"/>
      <c r="AQ561" s="105"/>
      <c r="AR561" s="105"/>
      <c r="AS561" s="105"/>
      <c r="AT561" s="105"/>
      <c r="AU561" s="105"/>
      <c r="AV561" s="105"/>
      <c r="AW561" s="105"/>
      <c r="AX561" s="105"/>
      <c r="AY561" s="105"/>
      <c r="AZ561" s="105"/>
      <c r="BA561" s="105"/>
      <c r="BB561" s="105"/>
      <c r="BC561" s="105"/>
      <c r="BD561" s="105"/>
      <c r="BE561" s="105"/>
      <c r="BF561" s="105"/>
      <c r="BG561" s="105"/>
      <c r="BH561" s="105"/>
      <c r="BI561" s="105"/>
      <c r="BJ561" s="105"/>
      <c r="BK561" s="105"/>
      <c r="BL561" s="105"/>
      <c r="BM561" s="105"/>
      <c r="BN561" s="105"/>
      <c r="BO561" s="105"/>
      <c r="BP561" s="105"/>
      <c r="BQ561" s="105"/>
      <c r="BR561" s="105"/>
      <c r="BS561" s="105"/>
      <c r="BT561" s="105"/>
      <c r="BU561" s="105"/>
      <c r="BV561" s="105"/>
      <c r="BW561" s="105"/>
      <c r="BX561" s="105"/>
      <c r="BY561" s="105"/>
      <c r="BZ561" s="105"/>
      <c r="CA561" s="105"/>
      <c r="CB561" s="105"/>
      <c r="CC561" s="105"/>
      <c r="CD561" s="105"/>
      <c r="CE561" s="105"/>
      <c r="CF561" s="105"/>
      <c r="CG561" s="105"/>
      <c r="CH561" s="105"/>
      <c r="CI561" s="105"/>
      <c r="CJ561" s="105"/>
    </row>
    <row r="562" spans="1:88" s="11" customFormat="1" x14ac:dyDescent="0.2">
      <c r="A562" s="105"/>
      <c r="B562" s="59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5"/>
      <c r="AO562" s="105"/>
      <c r="AP562" s="105"/>
      <c r="AQ562" s="105"/>
      <c r="AR562" s="105"/>
      <c r="AS562" s="105"/>
      <c r="AT562" s="105"/>
      <c r="AU562" s="105"/>
      <c r="AV562" s="105"/>
      <c r="AW562" s="105"/>
      <c r="AX562" s="105"/>
      <c r="AY562" s="105"/>
      <c r="AZ562" s="105"/>
      <c r="BA562" s="105"/>
      <c r="BB562" s="105"/>
      <c r="BC562" s="105"/>
      <c r="BD562" s="105"/>
      <c r="BE562" s="105"/>
      <c r="BF562" s="105"/>
      <c r="BG562" s="105"/>
      <c r="BH562" s="105"/>
      <c r="BI562" s="105"/>
      <c r="BJ562" s="105"/>
      <c r="BK562" s="105"/>
      <c r="BL562" s="105"/>
      <c r="BM562" s="105"/>
      <c r="BN562" s="105"/>
      <c r="BO562" s="105"/>
      <c r="BP562" s="105"/>
      <c r="BQ562" s="105"/>
      <c r="BR562" s="105"/>
      <c r="BS562" s="105"/>
      <c r="BT562" s="105"/>
      <c r="BU562" s="105"/>
      <c r="BV562" s="105"/>
      <c r="BW562" s="105"/>
      <c r="BX562" s="105"/>
      <c r="BY562" s="105"/>
      <c r="BZ562" s="105"/>
      <c r="CA562" s="105"/>
      <c r="CB562" s="105"/>
      <c r="CC562" s="105"/>
      <c r="CD562" s="105"/>
      <c r="CE562" s="105"/>
      <c r="CF562" s="105"/>
      <c r="CG562" s="105"/>
      <c r="CH562" s="105"/>
      <c r="CI562" s="105"/>
      <c r="CJ562" s="105"/>
    </row>
    <row r="563" spans="1:88" s="11" customFormat="1" x14ac:dyDescent="0.2">
      <c r="A563" s="105"/>
      <c r="B563" s="59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5"/>
      <c r="AO563" s="105"/>
      <c r="AP563" s="105"/>
      <c r="AQ563" s="105"/>
      <c r="AR563" s="105"/>
      <c r="AS563" s="105"/>
      <c r="AT563" s="105"/>
      <c r="AU563" s="105"/>
      <c r="AV563" s="105"/>
      <c r="AW563" s="105"/>
      <c r="AX563" s="105"/>
      <c r="AY563" s="105"/>
      <c r="AZ563" s="105"/>
      <c r="BA563" s="105"/>
      <c r="BB563" s="105"/>
      <c r="BC563" s="105"/>
      <c r="BD563" s="105"/>
      <c r="BE563" s="105"/>
      <c r="BF563" s="105"/>
      <c r="BG563" s="105"/>
      <c r="BH563" s="105"/>
      <c r="BI563" s="105"/>
      <c r="BJ563" s="105"/>
      <c r="BK563" s="105"/>
      <c r="BL563" s="105"/>
      <c r="BM563" s="105"/>
      <c r="BN563" s="105"/>
      <c r="BO563" s="105"/>
      <c r="BP563" s="105"/>
      <c r="BQ563" s="105"/>
      <c r="BR563" s="105"/>
      <c r="BS563" s="105"/>
      <c r="BT563" s="105"/>
      <c r="BU563" s="105"/>
      <c r="BV563" s="105"/>
      <c r="BW563" s="105"/>
      <c r="BX563" s="105"/>
      <c r="BY563" s="105"/>
      <c r="BZ563" s="105"/>
      <c r="CA563" s="105"/>
      <c r="CB563" s="105"/>
      <c r="CC563" s="105"/>
      <c r="CD563" s="105"/>
      <c r="CE563" s="105"/>
      <c r="CF563" s="105"/>
      <c r="CG563" s="105"/>
      <c r="CH563" s="105"/>
      <c r="CI563" s="105"/>
      <c r="CJ563" s="105"/>
    </row>
    <row r="564" spans="1:88" s="11" customFormat="1" x14ac:dyDescent="0.2">
      <c r="A564" s="105"/>
      <c r="B564" s="59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5"/>
      <c r="AO564" s="105"/>
      <c r="AP564" s="105"/>
      <c r="AQ564" s="105"/>
      <c r="AR564" s="105"/>
      <c r="AS564" s="105"/>
      <c r="AT564" s="105"/>
      <c r="AU564" s="105"/>
      <c r="AV564" s="105"/>
      <c r="AW564" s="105"/>
      <c r="AX564" s="105"/>
      <c r="AY564" s="105"/>
      <c r="AZ564" s="105"/>
      <c r="BA564" s="105"/>
      <c r="BB564" s="105"/>
      <c r="BC564" s="105"/>
      <c r="BD564" s="105"/>
      <c r="BE564" s="105"/>
      <c r="BF564" s="105"/>
      <c r="BG564" s="105"/>
      <c r="BH564" s="105"/>
      <c r="BI564" s="105"/>
      <c r="BJ564" s="105"/>
      <c r="BK564" s="105"/>
      <c r="BL564" s="105"/>
      <c r="BM564" s="105"/>
      <c r="BN564" s="105"/>
      <c r="BO564" s="105"/>
      <c r="BP564" s="105"/>
      <c r="BQ564" s="105"/>
      <c r="BR564" s="105"/>
      <c r="BS564" s="105"/>
      <c r="BT564" s="105"/>
      <c r="BU564" s="105"/>
      <c r="BV564" s="105"/>
      <c r="BW564" s="105"/>
      <c r="BX564" s="105"/>
      <c r="BY564" s="105"/>
      <c r="BZ564" s="105"/>
      <c r="CA564" s="105"/>
      <c r="CB564" s="105"/>
      <c r="CC564" s="105"/>
      <c r="CD564" s="105"/>
      <c r="CE564" s="105"/>
      <c r="CF564" s="105"/>
      <c r="CG564" s="105"/>
      <c r="CH564" s="105"/>
      <c r="CI564" s="105"/>
      <c r="CJ564" s="105"/>
    </row>
    <row r="565" spans="1:88" s="11" customFormat="1" x14ac:dyDescent="0.2">
      <c r="A565" s="105"/>
      <c r="B565" s="59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5"/>
      <c r="AO565" s="105"/>
      <c r="AP565" s="105"/>
      <c r="AQ565" s="105"/>
      <c r="AR565" s="105"/>
      <c r="AS565" s="105"/>
      <c r="AT565" s="105"/>
      <c r="AU565" s="105"/>
      <c r="AV565" s="105"/>
      <c r="AW565" s="105"/>
      <c r="AX565" s="105"/>
      <c r="AY565" s="105"/>
      <c r="AZ565" s="105"/>
      <c r="BA565" s="105"/>
      <c r="BB565" s="105"/>
      <c r="BC565" s="105"/>
      <c r="BD565" s="105"/>
      <c r="BE565" s="105"/>
      <c r="BF565" s="105"/>
      <c r="BG565" s="105"/>
      <c r="BH565" s="105"/>
      <c r="BI565" s="105"/>
      <c r="BJ565" s="105"/>
      <c r="BK565" s="105"/>
      <c r="BL565" s="105"/>
      <c r="BM565" s="105"/>
      <c r="BN565" s="105"/>
      <c r="BO565" s="105"/>
      <c r="BP565" s="105"/>
      <c r="BQ565" s="105"/>
      <c r="BR565" s="105"/>
      <c r="BS565" s="105"/>
      <c r="BT565" s="105"/>
      <c r="BU565" s="105"/>
      <c r="BV565" s="105"/>
      <c r="BW565" s="105"/>
      <c r="BX565" s="105"/>
      <c r="BY565" s="105"/>
      <c r="BZ565" s="105"/>
      <c r="CA565" s="105"/>
      <c r="CB565" s="105"/>
      <c r="CC565" s="105"/>
      <c r="CD565" s="105"/>
      <c r="CE565" s="105"/>
      <c r="CF565" s="105"/>
      <c r="CG565" s="105"/>
      <c r="CH565" s="105"/>
      <c r="CI565" s="105"/>
      <c r="CJ565" s="105"/>
    </row>
    <row r="566" spans="1:88" s="11" customFormat="1" x14ac:dyDescent="0.2">
      <c r="A566" s="105"/>
      <c r="B566" s="59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  <c r="AL566" s="105"/>
      <c r="AM566" s="105"/>
      <c r="AN566" s="105"/>
      <c r="AO566" s="105"/>
      <c r="AP566" s="105"/>
      <c r="AQ566" s="105"/>
      <c r="AR566" s="105"/>
      <c r="AS566" s="105"/>
      <c r="AT566" s="105"/>
      <c r="AU566" s="105"/>
      <c r="AV566" s="105"/>
      <c r="AW566" s="105"/>
      <c r="AX566" s="105"/>
      <c r="AY566" s="105"/>
      <c r="AZ566" s="105"/>
      <c r="BA566" s="105"/>
      <c r="BB566" s="105"/>
      <c r="BC566" s="105"/>
      <c r="BD566" s="105"/>
      <c r="BE566" s="105"/>
      <c r="BF566" s="105"/>
      <c r="BG566" s="105"/>
      <c r="BH566" s="105"/>
      <c r="BI566" s="105"/>
      <c r="BJ566" s="105"/>
      <c r="BK566" s="105"/>
      <c r="BL566" s="105"/>
      <c r="BM566" s="105"/>
      <c r="BN566" s="105"/>
      <c r="BO566" s="105"/>
      <c r="BP566" s="105"/>
      <c r="BQ566" s="105"/>
      <c r="BR566" s="105"/>
      <c r="BS566" s="105"/>
      <c r="BT566" s="105"/>
      <c r="BU566" s="105"/>
      <c r="BV566" s="105"/>
      <c r="BW566" s="105"/>
      <c r="BX566" s="105"/>
      <c r="BY566" s="105"/>
      <c r="BZ566" s="105"/>
      <c r="CA566" s="105"/>
      <c r="CB566" s="105"/>
      <c r="CC566" s="105"/>
      <c r="CD566" s="105"/>
      <c r="CE566" s="105"/>
      <c r="CF566" s="105"/>
      <c r="CG566" s="105"/>
      <c r="CH566" s="105"/>
      <c r="CI566" s="105"/>
      <c r="CJ566" s="105"/>
    </row>
    <row r="567" spans="1:88" s="11" customFormat="1" x14ac:dyDescent="0.2">
      <c r="A567" s="105"/>
      <c r="B567" s="59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  <c r="AL567" s="105"/>
      <c r="AM567" s="105"/>
      <c r="AN567" s="105"/>
      <c r="AO567" s="105"/>
      <c r="AP567" s="105"/>
      <c r="AQ567" s="105"/>
      <c r="AR567" s="105"/>
      <c r="AS567" s="105"/>
      <c r="AT567" s="105"/>
      <c r="AU567" s="105"/>
      <c r="AV567" s="105"/>
      <c r="AW567" s="105"/>
      <c r="AX567" s="105"/>
      <c r="AY567" s="105"/>
      <c r="AZ567" s="105"/>
      <c r="BA567" s="105"/>
      <c r="BB567" s="105"/>
      <c r="BC567" s="105"/>
      <c r="BD567" s="105"/>
      <c r="BE567" s="105"/>
      <c r="BF567" s="105"/>
      <c r="BG567" s="105"/>
      <c r="BH567" s="105"/>
      <c r="BI567" s="105"/>
      <c r="BJ567" s="105"/>
      <c r="BK567" s="105"/>
      <c r="BL567" s="105"/>
      <c r="BM567" s="105"/>
      <c r="BN567" s="105"/>
      <c r="BO567" s="105"/>
      <c r="BP567" s="105"/>
      <c r="BQ567" s="105"/>
      <c r="BR567" s="105"/>
      <c r="BS567" s="105"/>
      <c r="BT567" s="105"/>
      <c r="BU567" s="105"/>
      <c r="BV567" s="105"/>
      <c r="BW567" s="105"/>
      <c r="BX567" s="105"/>
      <c r="BY567" s="105"/>
      <c r="BZ567" s="105"/>
      <c r="CA567" s="105"/>
      <c r="CB567" s="105"/>
      <c r="CC567" s="105"/>
      <c r="CD567" s="105"/>
      <c r="CE567" s="105"/>
      <c r="CF567" s="105"/>
      <c r="CG567" s="105"/>
      <c r="CH567" s="105"/>
      <c r="CI567" s="105"/>
      <c r="CJ567" s="105"/>
    </row>
    <row r="568" spans="1:88" s="11" customFormat="1" x14ac:dyDescent="0.2">
      <c r="A568" s="105"/>
      <c r="B568" s="59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  <c r="AL568" s="105"/>
      <c r="AM568" s="105"/>
      <c r="AN568" s="105"/>
      <c r="AO568" s="105"/>
      <c r="AP568" s="105"/>
      <c r="AQ568" s="105"/>
      <c r="AR568" s="105"/>
      <c r="AS568" s="105"/>
      <c r="AT568" s="105"/>
      <c r="AU568" s="105"/>
      <c r="AV568" s="105"/>
      <c r="AW568" s="105"/>
      <c r="AX568" s="105"/>
      <c r="AY568" s="105"/>
      <c r="AZ568" s="105"/>
      <c r="BA568" s="105"/>
      <c r="BB568" s="105"/>
      <c r="BC568" s="105"/>
      <c r="BD568" s="105"/>
      <c r="BE568" s="105"/>
      <c r="BF568" s="105"/>
      <c r="BG568" s="105"/>
      <c r="BH568" s="105"/>
      <c r="BI568" s="105"/>
      <c r="BJ568" s="105"/>
      <c r="BK568" s="105"/>
      <c r="BL568" s="105"/>
      <c r="BM568" s="105"/>
      <c r="BN568" s="105"/>
      <c r="BO568" s="105"/>
      <c r="BP568" s="105"/>
      <c r="BQ568" s="105"/>
      <c r="BR568" s="105"/>
      <c r="BS568" s="105"/>
      <c r="BT568" s="105"/>
      <c r="BU568" s="105"/>
      <c r="BV568" s="105"/>
      <c r="BW568" s="105"/>
      <c r="BX568" s="105"/>
      <c r="BY568" s="105"/>
      <c r="BZ568" s="105"/>
      <c r="CA568" s="105"/>
      <c r="CB568" s="105"/>
      <c r="CC568" s="105"/>
      <c r="CD568" s="105"/>
      <c r="CE568" s="105"/>
      <c r="CF568" s="105"/>
      <c r="CG568" s="105"/>
      <c r="CH568" s="105"/>
      <c r="CI568" s="105"/>
      <c r="CJ568" s="105"/>
    </row>
    <row r="569" spans="1:88" s="11" customFormat="1" x14ac:dyDescent="0.2">
      <c r="A569" s="105"/>
      <c r="B569" s="59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  <c r="AL569" s="105"/>
      <c r="AM569" s="105"/>
      <c r="AN569" s="105"/>
      <c r="AO569" s="105"/>
      <c r="AP569" s="105"/>
      <c r="AQ569" s="105"/>
      <c r="AR569" s="105"/>
      <c r="AS569" s="105"/>
      <c r="AT569" s="105"/>
      <c r="AU569" s="105"/>
      <c r="AV569" s="105"/>
      <c r="AW569" s="105"/>
      <c r="AX569" s="105"/>
      <c r="AY569" s="105"/>
      <c r="AZ569" s="105"/>
      <c r="BA569" s="105"/>
      <c r="BB569" s="105"/>
      <c r="BC569" s="105"/>
      <c r="BD569" s="105"/>
      <c r="BE569" s="105"/>
      <c r="BF569" s="105"/>
      <c r="BG569" s="105"/>
      <c r="BH569" s="105"/>
      <c r="BI569" s="105"/>
      <c r="BJ569" s="105"/>
      <c r="BK569" s="105"/>
      <c r="BL569" s="105"/>
      <c r="BM569" s="105"/>
      <c r="BN569" s="105"/>
      <c r="BO569" s="105"/>
      <c r="BP569" s="105"/>
      <c r="BQ569" s="105"/>
      <c r="BR569" s="105"/>
      <c r="BS569" s="105"/>
      <c r="BT569" s="105"/>
      <c r="BU569" s="105"/>
      <c r="BV569" s="105"/>
      <c r="BW569" s="105"/>
      <c r="BX569" s="105"/>
      <c r="BY569" s="105"/>
      <c r="BZ569" s="105"/>
      <c r="CA569" s="105"/>
      <c r="CB569" s="105"/>
      <c r="CC569" s="105"/>
      <c r="CD569" s="105"/>
      <c r="CE569" s="105"/>
      <c r="CF569" s="105"/>
      <c r="CG569" s="105"/>
      <c r="CH569" s="105"/>
      <c r="CI569" s="105"/>
      <c r="CJ569" s="105"/>
    </row>
    <row r="570" spans="1:88" s="11" customFormat="1" x14ac:dyDescent="0.2">
      <c r="A570" s="105"/>
      <c r="B570" s="59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5"/>
      <c r="AO570" s="105"/>
      <c r="AP570" s="105"/>
      <c r="AQ570" s="105"/>
      <c r="AR570" s="105"/>
      <c r="AS570" s="105"/>
      <c r="AT570" s="105"/>
      <c r="AU570" s="105"/>
      <c r="AV570" s="105"/>
      <c r="AW570" s="105"/>
      <c r="AX570" s="105"/>
      <c r="AY570" s="105"/>
      <c r="AZ570" s="105"/>
      <c r="BA570" s="105"/>
      <c r="BB570" s="105"/>
      <c r="BC570" s="105"/>
      <c r="BD570" s="105"/>
      <c r="BE570" s="105"/>
      <c r="BF570" s="105"/>
      <c r="BG570" s="105"/>
      <c r="BH570" s="105"/>
      <c r="BI570" s="105"/>
      <c r="BJ570" s="105"/>
      <c r="BK570" s="105"/>
      <c r="BL570" s="105"/>
      <c r="BM570" s="105"/>
      <c r="BN570" s="105"/>
      <c r="BO570" s="105"/>
      <c r="BP570" s="105"/>
      <c r="BQ570" s="105"/>
      <c r="BR570" s="105"/>
      <c r="BS570" s="105"/>
      <c r="BT570" s="105"/>
      <c r="BU570" s="105"/>
      <c r="BV570" s="105"/>
      <c r="BW570" s="105"/>
      <c r="BX570" s="105"/>
      <c r="BY570" s="105"/>
      <c r="BZ570" s="105"/>
      <c r="CA570" s="105"/>
      <c r="CB570" s="105"/>
      <c r="CC570" s="105"/>
      <c r="CD570" s="105"/>
      <c r="CE570" s="105"/>
      <c r="CF570" s="105"/>
      <c r="CG570" s="105"/>
      <c r="CH570" s="105"/>
      <c r="CI570" s="105"/>
      <c r="CJ570" s="105"/>
    </row>
    <row r="571" spans="1:88" s="11" customFormat="1" x14ac:dyDescent="0.2">
      <c r="A571" s="105"/>
      <c r="B571" s="59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  <c r="AL571" s="105"/>
      <c r="AM571" s="105"/>
      <c r="AN571" s="105"/>
      <c r="AO571" s="105"/>
      <c r="AP571" s="105"/>
      <c r="AQ571" s="105"/>
      <c r="AR571" s="105"/>
      <c r="AS571" s="105"/>
      <c r="AT571" s="105"/>
      <c r="AU571" s="105"/>
      <c r="AV571" s="105"/>
      <c r="AW571" s="105"/>
      <c r="AX571" s="105"/>
      <c r="AY571" s="105"/>
      <c r="AZ571" s="105"/>
      <c r="BA571" s="105"/>
      <c r="BB571" s="105"/>
      <c r="BC571" s="105"/>
      <c r="BD571" s="105"/>
      <c r="BE571" s="105"/>
      <c r="BF571" s="105"/>
      <c r="BG571" s="105"/>
      <c r="BH571" s="105"/>
      <c r="BI571" s="105"/>
      <c r="BJ571" s="105"/>
      <c r="BK571" s="105"/>
      <c r="BL571" s="105"/>
      <c r="BM571" s="105"/>
      <c r="BN571" s="105"/>
      <c r="BO571" s="105"/>
      <c r="BP571" s="105"/>
      <c r="BQ571" s="105"/>
      <c r="BR571" s="105"/>
      <c r="BS571" s="105"/>
      <c r="BT571" s="105"/>
      <c r="BU571" s="105"/>
      <c r="BV571" s="105"/>
      <c r="BW571" s="105"/>
      <c r="BX571" s="105"/>
      <c r="BY571" s="105"/>
      <c r="BZ571" s="105"/>
      <c r="CA571" s="105"/>
      <c r="CB571" s="105"/>
      <c r="CC571" s="105"/>
      <c r="CD571" s="105"/>
      <c r="CE571" s="105"/>
      <c r="CF571" s="105"/>
      <c r="CG571" s="105"/>
      <c r="CH571" s="105"/>
      <c r="CI571" s="105"/>
      <c r="CJ571" s="105"/>
    </row>
    <row r="572" spans="1:88" s="11" customFormat="1" x14ac:dyDescent="0.2">
      <c r="A572" s="105"/>
      <c r="B572" s="59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  <c r="AL572" s="105"/>
      <c r="AM572" s="105"/>
      <c r="AN572" s="105"/>
      <c r="AO572" s="105"/>
      <c r="AP572" s="105"/>
      <c r="AQ572" s="105"/>
      <c r="AR572" s="105"/>
      <c r="AS572" s="105"/>
      <c r="AT572" s="105"/>
      <c r="AU572" s="105"/>
      <c r="AV572" s="105"/>
      <c r="AW572" s="105"/>
      <c r="AX572" s="105"/>
      <c r="AY572" s="105"/>
      <c r="AZ572" s="105"/>
      <c r="BA572" s="105"/>
      <c r="BB572" s="105"/>
      <c r="BC572" s="105"/>
      <c r="BD572" s="105"/>
      <c r="BE572" s="105"/>
      <c r="BF572" s="105"/>
      <c r="BG572" s="105"/>
      <c r="BH572" s="105"/>
      <c r="BI572" s="105"/>
      <c r="BJ572" s="105"/>
      <c r="BK572" s="105"/>
      <c r="BL572" s="105"/>
      <c r="BM572" s="105"/>
      <c r="BN572" s="105"/>
      <c r="BO572" s="105"/>
      <c r="BP572" s="105"/>
      <c r="BQ572" s="105"/>
      <c r="BR572" s="105"/>
      <c r="BS572" s="105"/>
      <c r="BT572" s="105"/>
      <c r="BU572" s="105"/>
      <c r="BV572" s="105"/>
      <c r="BW572" s="105"/>
      <c r="BX572" s="105"/>
      <c r="BY572" s="105"/>
      <c r="BZ572" s="105"/>
      <c r="CA572" s="105"/>
      <c r="CB572" s="105"/>
      <c r="CC572" s="105"/>
      <c r="CD572" s="105"/>
      <c r="CE572" s="105"/>
      <c r="CF572" s="105"/>
      <c r="CG572" s="105"/>
      <c r="CH572" s="105"/>
      <c r="CI572" s="105"/>
      <c r="CJ572" s="105"/>
    </row>
    <row r="573" spans="1:88" s="11" customFormat="1" x14ac:dyDescent="0.2">
      <c r="A573" s="105"/>
      <c r="B573" s="59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5"/>
      <c r="AO573" s="105"/>
      <c r="AP573" s="105"/>
      <c r="AQ573" s="105"/>
      <c r="AR573" s="105"/>
      <c r="AS573" s="105"/>
      <c r="AT573" s="105"/>
      <c r="AU573" s="105"/>
      <c r="AV573" s="105"/>
      <c r="AW573" s="105"/>
      <c r="AX573" s="105"/>
      <c r="AY573" s="105"/>
      <c r="AZ573" s="105"/>
      <c r="BA573" s="105"/>
      <c r="BB573" s="105"/>
      <c r="BC573" s="105"/>
      <c r="BD573" s="105"/>
      <c r="BE573" s="105"/>
      <c r="BF573" s="105"/>
      <c r="BG573" s="105"/>
      <c r="BH573" s="105"/>
      <c r="BI573" s="105"/>
      <c r="BJ573" s="105"/>
      <c r="BK573" s="105"/>
      <c r="BL573" s="105"/>
      <c r="BM573" s="105"/>
      <c r="BN573" s="105"/>
      <c r="BO573" s="105"/>
      <c r="BP573" s="105"/>
      <c r="BQ573" s="105"/>
      <c r="BR573" s="105"/>
      <c r="BS573" s="105"/>
      <c r="BT573" s="105"/>
      <c r="BU573" s="105"/>
      <c r="BV573" s="105"/>
      <c r="BW573" s="105"/>
      <c r="BX573" s="105"/>
      <c r="BY573" s="105"/>
      <c r="BZ573" s="105"/>
      <c r="CA573" s="105"/>
      <c r="CB573" s="105"/>
      <c r="CC573" s="105"/>
      <c r="CD573" s="105"/>
      <c r="CE573" s="105"/>
      <c r="CF573" s="105"/>
      <c r="CG573" s="105"/>
      <c r="CH573" s="105"/>
      <c r="CI573" s="105"/>
      <c r="CJ573" s="105"/>
    </row>
    <row r="574" spans="1:88" s="11" customFormat="1" x14ac:dyDescent="0.2">
      <c r="A574" s="105"/>
      <c r="B574" s="59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  <c r="AL574" s="105"/>
      <c r="AM574" s="105"/>
      <c r="AN574" s="105"/>
      <c r="AO574" s="105"/>
      <c r="AP574" s="105"/>
      <c r="AQ574" s="105"/>
      <c r="AR574" s="105"/>
      <c r="AS574" s="105"/>
      <c r="AT574" s="105"/>
      <c r="AU574" s="105"/>
      <c r="AV574" s="105"/>
      <c r="AW574" s="105"/>
      <c r="AX574" s="105"/>
      <c r="AY574" s="105"/>
      <c r="AZ574" s="105"/>
      <c r="BA574" s="105"/>
      <c r="BB574" s="105"/>
      <c r="BC574" s="105"/>
      <c r="BD574" s="105"/>
      <c r="BE574" s="105"/>
      <c r="BF574" s="105"/>
      <c r="BG574" s="105"/>
      <c r="BH574" s="105"/>
      <c r="BI574" s="105"/>
      <c r="BJ574" s="105"/>
      <c r="BK574" s="105"/>
      <c r="BL574" s="105"/>
      <c r="BM574" s="105"/>
      <c r="BN574" s="105"/>
      <c r="BO574" s="105"/>
      <c r="BP574" s="105"/>
      <c r="BQ574" s="105"/>
      <c r="BR574" s="105"/>
      <c r="BS574" s="105"/>
      <c r="BT574" s="105"/>
      <c r="BU574" s="105"/>
      <c r="BV574" s="105"/>
      <c r="BW574" s="105"/>
      <c r="BX574" s="105"/>
      <c r="BY574" s="105"/>
      <c r="BZ574" s="105"/>
      <c r="CA574" s="105"/>
      <c r="CB574" s="105"/>
      <c r="CC574" s="105"/>
      <c r="CD574" s="105"/>
      <c r="CE574" s="105"/>
      <c r="CF574" s="105"/>
      <c r="CG574" s="105"/>
      <c r="CH574" s="105"/>
      <c r="CI574" s="105"/>
      <c r="CJ574" s="105"/>
    </row>
    <row r="575" spans="1:88" s="11" customFormat="1" x14ac:dyDescent="0.2">
      <c r="A575" s="105"/>
      <c r="B575" s="59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  <c r="AL575" s="105"/>
      <c r="AM575" s="105"/>
      <c r="AN575" s="105"/>
      <c r="AO575" s="105"/>
      <c r="AP575" s="105"/>
      <c r="AQ575" s="105"/>
      <c r="AR575" s="105"/>
      <c r="AS575" s="105"/>
      <c r="AT575" s="105"/>
      <c r="AU575" s="105"/>
      <c r="AV575" s="105"/>
      <c r="AW575" s="105"/>
      <c r="AX575" s="105"/>
      <c r="AY575" s="105"/>
      <c r="AZ575" s="105"/>
      <c r="BA575" s="105"/>
      <c r="BB575" s="105"/>
      <c r="BC575" s="105"/>
      <c r="BD575" s="105"/>
      <c r="BE575" s="105"/>
      <c r="BF575" s="105"/>
      <c r="BG575" s="105"/>
      <c r="BH575" s="105"/>
      <c r="BI575" s="105"/>
      <c r="BJ575" s="105"/>
      <c r="BK575" s="105"/>
      <c r="BL575" s="105"/>
      <c r="BM575" s="105"/>
      <c r="BN575" s="105"/>
      <c r="BO575" s="105"/>
      <c r="BP575" s="105"/>
      <c r="BQ575" s="105"/>
      <c r="BR575" s="105"/>
      <c r="BS575" s="105"/>
      <c r="BT575" s="105"/>
      <c r="BU575" s="105"/>
      <c r="BV575" s="105"/>
      <c r="BW575" s="105"/>
      <c r="BX575" s="105"/>
      <c r="BY575" s="105"/>
      <c r="BZ575" s="105"/>
      <c r="CA575" s="105"/>
      <c r="CB575" s="105"/>
      <c r="CC575" s="105"/>
      <c r="CD575" s="105"/>
      <c r="CE575" s="105"/>
      <c r="CF575" s="105"/>
      <c r="CG575" s="105"/>
      <c r="CH575" s="105"/>
      <c r="CI575" s="105"/>
      <c r="CJ575" s="105"/>
    </row>
    <row r="576" spans="1:88" s="11" customFormat="1" x14ac:dyDescent="0.2">
      <c r="A576" s="105"/>
      <c r="B576" s="59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  <c r="AL576" s="105"/>
      <c r="AM576" s="105"/>
      <c r="AN576" s="105"/>
      <c r="AO576" s="105"/>
      <c r="AP576" s="105"/>
      <c r="AQ576" s="105"/>
      <c r="AR576" s="105"/>
      <c r="AS576" s="105"/>
      <c r="AT576" s="105"/>
      <c r="AU576" s="105"/>
      <c r="AV576" s="105"/>
      <c r="AW576" s="105"/>
      <c r="AX576" s="105"/>
      <c r="AY576" s="105"/>
      <c r="AZ576" s="105"/>
      <c r="BA576" s="105"/>
      <c r="BB576" s="105"/>
      <c r="BC576" s="105"/>
      <c r="BD576" s="105"/>
      <c r="BE576" s="105"/>
      <c r="BF576" s="105"/>
      <c r="BG576" s="105"/>
      <c r="BH576" s="105"/>
      <c r="BI576" s="105"/>
      <c r="BJ576" s="105"/>
      <c r="BK576" s="105"/>
      <c r="BL576" s="105"/>
      <c r="BM576" s="105"/>
      <c r="BN576" s="105"/>
      <c r="BO576" s="105"/>
      <c r="BP576" s="105"/>
      <c r="BQ576" s="105"/>
      <c r="BR576" s="105"/>
      <c r="BS576" s="105"/>
      <c r="BT576" s="105"/>
      <c r="BU576" s="105"/>
      <c r="BV576" s="105"/>
      <c r="BW576" s="105"/>
      <c r="BX576" s="105"/>
      <c r="BY576" s="105"/>
      <c r="BZ576" s="105"/>
      <c r="CA576" s="105"/>
      <c r="CB576" s="105"/>
      <c r="CC576" s="105"/>
      <c r="CD576" s="105"/>
      <c r="CE576" s="105"/>
      <c r="CF576" s="105"/>
      <c r="CG576" s="105"/>
      <c r="CH576" s="105"/>
      <c r="CI576" s="105"/>
      <c r="CJ576" s="105"/>
    </row>
    <row r="577" spans="1:88" s="11" customFormat="1" x14ac:dyDescent="0.2">
      <c r="A577" s="105"/>
      <c r="B577" s="59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  <c r="AL577" s="105"/>
      <c r="AM577" s="105"/>
      <c r="AN577" s="105"/>
      <c r="AO577" s="105"/>
      <c r="AP577" s="105"/>
      <c r="AQ577" s="105"/>
      <c r="AR577" s="105"/>
      <c r="AS577" s="105"/>
      <c r="AT577" s="105"/>
      <c r="AU577" s="105"/>
      <c r="AV577" s="105"/>
      <c r="AW577" s="105"/>
      <c r="AX577" s="105"/>
      <c r="AY577" s="105"/>
      <c r="AZ577" s="105"/>
      <c r="BA577" s="105"/>
      <c r="BB577" s="105"/>
      <c r="BC577" s="105"/>
      <c r="BD577" s="105"/>
      <c r="BE577" s="105"/>
      <c r="BF577" s="105"/>
      <c r="BG577" s="105"/>
      <c r="BH577" s="105"/>
      <c r="BI577" s="105"/>
      <c r="BJ577" s="105"/>
      <c r="BK577" s="105"/>
      <c r="BL577" s="105"/>
      <c r="BM577" s="105"/>
      <c r="BN577" s="105"/>
      <c r="BO577" s="105"/>
      <c r="BP577" s="105"/>
      <c r="BQ577" s="105"/>
      <c r="BR577" s="105"/>
      <c r="BS577" s="105"/>
      <c r="BT577" s="105"/>
      <c r="BU577" s="105"/>
      <c r="BV577" s="105"/>
      <c r="BW577" s="105"/>
      <c r="BX577" s="105"/>
      <c r="BY577" s="105"/>
      <c r="BZ577" s="105"/>
      <c r="CA577" s="105"/>
      <c r="CB577" s="105"/>
      <c r="CC577" s="105"/>
      <c r="CD577" s="105"/>
      <c r="CE577" s="105"/>
      <c r="CF577" s="105"/>
      <c r="CG577" s="105"/>
      <c r="CH577" s="105"/>
      <c r="CI577" s="105"/>
      <c r="CJ577" s="105"/>
    </row>
    <row r="578" spans="1:88" s="11" customFormat="1" x14ac:dyDescent="0.2">
      <c r="A578" s="105"/>
      <c r="B578" s="59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  <c r="AL578" s="105"/>
      <c r="AM578" s="105"/>
      <c r="AN578" s="105"/>
      <c r="AO578" s="105"/>
      <c r="AP578" s="105"/>
      <c r="AQ578" s="105"/>
      <c r="AR578" s="105"/>
      <c r="AS578" s="105"/>
      <c r="AT578" s="105"/>
      <c r="AU578" s="105"/>
      <c r="AV578" s="105"/>
      <c r="AW578" s="105"/>
      <c r="AX578" s="105"/>
      <c r="AY578" s="105"/>
      <c r="AZ578" s="105"/>
      <c r="BA578" s="105"/>
      <c r="BB578" s="105"/>
      <c r="BC578" s="105"/>
      <c r="BD578" s="105"/>
      <c r="BE578" s="105"/>
      <c r="BF578" s="105"/>
      <c r="BG578" s="105"/>
      <c r="BH578" s="105"/>
      <c r="BI578" s="105"/>
      <c r="BJ578" s="105"/>
      <c r="BK578" s="105"/>
      <c r="BL578" s="105"/>
      <c r="BM578" s="105"/>
      <c r="BN578" s="105"/>
      <c r="BO578" s="105"/>
      <c r="BP578" s="105"/>
      <c r="BQ578" s="105"/>
      <c r="BR578" s="105"/>
      <c r="BS578" s="105"/>
      <c r="BT578" s="105"/>
      <c r="BU578" s="105"/>
      <c r="BV578" s="105"/>
      <c r="BW578" s="105"/>
      <c r="BX578" s="105"/>
      <c r="BY578" s="105"/>
      <c r="BZ578" s="105"/>
      <c r="CA578" s="105"/>
      <c r="CB578" s="105"/>
      <c r="CC578" s="105"/>
      <c r="CD578" s="105"/>
      <c r="CE578" s="105"/>
      <c r="CF578" s="105"/>
      <c r="CG578" s="105"/>
      <c r="CH578" s="105"/>
      <c r="CI578" s="105"/>
      <c r="CJ578" s="105"/>
    </row>
    <row r="579" spans="1:88" s="11" customFormat="1" x14ac:dyDescent="0.2">
      <c r="A579" s="105"/>
      <c r="B579" s="59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  <c r="AL579" s="105"/>
      <c r="AM579" s="105"/>
      <c r="AN579" s="105"/>
      <c r="AO579" s="105"/>
      <c r="AP579" s="105"/>
      <c r="AQ579" s="105"/>
      <c r="AR579" s="105"/>
      <c r="AS579" s="105"/>
      <c r="AT579" s="105"/>
      <c r="AU579" s="105"/>
      <c r="AV579" s="105"/>
      <c r="AW579" s="105"/>
      <c r="AX579" s="105"/>
      <c r="AY579" s="105"/>
      <c r="AZ579" s="105"/>
      <c r="BA579" s="105"/>
      <c r="BB579" s="105"/>
      <c r="BC579" s="105"/>
      <c r="BD579" s="105"/>
      <c r="BE579" s="105"/>
      <c r="BF579" s="105"/>
      <c r="BG579" s="105"/>
      <c r="BH579" s="105"/>
      <c r="BI579" s="105"/>
      <c r="BJ579" s="105"/>
      <c r="BK579" s="105"/>
      <c r="BL579" s="105"/>
      <c r="BM579" s="105"/>
      <c r="BN579" s="105"/>
      <c r="BO579" s="105"/>
      <c r="BP579" s="105"/>
      <c r="BQ579" s="105"/>
      <c r="BR579" s="105"/>
      <c r="BS579" s="105"/>
      <c r="BT579" s="105"/>
      <c r="BU579" s="105"/>
      <c r="BV579" s="105"/>
      <c r="BW579" s="105"/>
      <c r="BX579" s="105"/>
      <c r="BY579" s="105"/>
      <c r="BZ579" s="105"/>
      <c r="CA579" s="105"/>
      <c r="CB579" s="105"/>
      <c r="CC579" s="105"/>
      <c r="CD579" s="105"/>
      <c r="CE579" s="105"/>
      <c r="CF579" s="105"/>
      <c r="CG579" s="105"/>
      <c r="CH579" s="105"/>
      <c r="CI579" s="105"/>
      <c r="CJ579" s="105"/>
    </row>
    <row r="580" spans="1:88" s="11" customFormat="1" x14ac:dyDescent="0.2">
      <c r="A580" s="105"/>
      <c r="B580" s="59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5"/>
      <c r="AO580" s="105"/>
      <c r="AP580" s="105"/>
      <c r="AQ580" s="105"/>
      <c r="AR580" s="105"/>
      <c r="AS580" s="105"/>
      <c r="AT580" s="105"/>
      <c r="AU580" s="105"/>
      <c r="AV580" s="105"/>
      <c r="AW580" s="105"/>
      <c r="AX580" s="105"/>
      <c r="AY580" s="105"/>
      <c r="AZ580" s="105"/>
      <c r="BA580" s="105"/>
      <c r="BB580" s="105"/>
      <c r="BC580" s="105"/>
      <c r="BD580" s="105"/>
      <c r="BE580" s="105"/>
      <c r="BF580" s="105"/>
      <c r="BG580" s="105"/>
      <c r="BH580" s="105"/>
      <c r="BI580" s="105"/>
      <c r="BJ580" s="105"/>
      <c r="BK580" s="105"/>
      <c r="BL580" s="105"/>
      <c r="BM580" s="105"/>
      <c r="BN580" s="105"/>
      <c r="BO580" s="105"/>
      <c r="BP580" s="105"/>
      <c r="BQ580" s="105"/>
      <c r="BR580" s="105"/>
      <c r="BS580" s="105"/>
      <c r="BT580" s="105"/>
      <c r="BU580" s="105"/>
      <c r="BV580" s="105"/>
      <c r="BW580" s="105"/>
      <c r="BX580" s="105"/>
      <c r="BY580" s="105"/>
      <c r="BZ580" s="105"/>
      <c r="CA580" s="105"/>
      <c r="CB580" s="105"/>
      <c r="CC580" s="105"/>
      <c r="CD580" s="105"/>
      <c r="CE580" s="105"/>
      <c r="CF580" s="105"/>
      <c r="CG580" s="105"/>
      <c r="CH580" s="105"/>
      <c r="CI580" s="105"/>
      <c r="CJ580" s="105"/>
    </row>
    <row r="581" spans="1:88" s="11" customFormat="1" x14ac:dyDescent="0.2">
      <c r="A581" s="105"/>
      <c r="B581" s="59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5"/>
      <c r="AO581" s="105"/>
      <c r="AP581" s="105"/>
      <c r="AQ581" s="105"/>
      <c r="AR581" s="105"/>
      <c r="AS581" s="105"/>
      <c r="AT581" s="105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  <c r="BT581" s="105"/>
      <c r="BU581" s="105"/>
      <c r="BV581" s="105"/>
      <c r="BW581" s="105"/>
      <c r="BX581" s="105"/>
      <c r="BY581" s="105"/>
      <c r="BZ581" s="105"/>
      <c r="CA581" s="105"/>
      <c r="CB581" s="105"/>
      <c r="CC581" s="105"/>
      <c r="CD581" s="105"/>
      <c r="CE581" s="105"/>
      <c r="CF581" s="105"/>
      <c r="CG581" s="105"/>
      <c r="CH581" s="105"/>
      <c r="CI581" s="105"/>
      <c r="CJ581" s="105"/>
    </row>
    <row r="582" spans="1:88" s="11" customFormat="1" x14ac:dyDescent="0.2">
      <c r="A582" s="105"/>
      <c r="B582" s="59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5"/>
      <c r="AO582" s="105"/>
      <c r="AP582" s="105"/>
      <c r="AQ582" s="105"/>
      <c r="AR582" s="105"/>
      <c r="AS582" s="105"/>
      <c r="AT582" s="105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  <c r="BT582" s="105"/>
      <c r="BU582" s="105"/>
      <c r="BV582" s="105"/>
      <c r="BW582" s="105"/>
      <c r="BX582" s="105"/>
      <c r="BY582" s="105"/>
      <c r="BZ582" s="105"/>
      <c r="CA582" s="105"/>
      <c r="CB582" s="105"/>
      <c r="CC582" s="105"/>
      <c r="CD582" s="105"/>
      <c r="CE582" s="105"/>
      <c r="CF582" s="105"/>
      <c r="CG582" s="105"/>
      <c r="CH582" s="105"/>
      <c r="CI582" s="105"/>
      <c r="CJ582" s="105"/>
    </row>
    <row r="583" spans="1:88" s="11" customFormat="1" x14ac:dyDescent="0.2">
      <c r="A583" s="105"/>
      <c r="B583" s="59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5"/>
      <c r="AO583" s="105"/>
      <c r="AP583" s="105"/>
      <c r="AQ583" s="105"/>
      <c r="AR583" s="105"/>
      <c r="AS583" s="105"/>
      <c r="AT583" s="105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  <c r="BE583" s="105"/>
      <c r="BF583" s="105"/>
      <c r="BG583" s="105"/>
      <c r="BH583" s="105"/>
      <c r="BI583" s="105"/>
      <c r="BJ583" s="105"/>
      <c r="BK583" s="105"/>
      <c r="BL583" s="105"/>
      <c r="BM583" s="105"/>
      <c r="BN583" s="105"/>
      <c r="BO583" s="105"/>
      <c r="BP583" s="105"/>
      <c r="BQ583" s="105"/>
      <c r="BR583" s="105"/>
      <c r="BS583" s="105"/>
      <c r="BT583" s="105"/>
      <c r="BU583" s="105"/>
      <c r="BV583" s="105"/>
      <c r="BW583" s="105"/>
      <c r="BX583" s="105"/>
      <c r="BY583" s="105"/>
      <c r="BZ583" s="105"/>
      <c r="CA583" s="105"/>
      <c r="CB583" s="105"/>
      <c r="CC583" s="105"/>
      <c r="CD583" s="105"/>
      <c r="CE583" s="105"/>
      <c r="CF583" s="105"/>
      <c r="CG583" s="105"/>
      <c r="CH583" s="105"/>
      <c r="CI583" s="105"/>
      <c r="CJ583" s="105"/>
    </row>
    <row r="584" spans="1:88" s="11" customFormat="1" x14ac:dyDescent="0.2">
      <c r="A584" s="105"/>
      <c r="B584" s="59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5"/>
      <c r="AO584" s="105"/>
      <c r="AP584" s="105"/>
      <c r="AQ584" s="105"/>
      <c r="AR584" s="105"/>
      <c r="AS584" s="105"/>
      <c r="AT584" s="105"/>
      <c r="AU584" s="105"/>
      <c r="AV584" s="105"/>
      <c r="AW584" s="105"/>
      <c r="AX584" s="105"/>
      <c r="AY584" s="105"/>
      <c r="AZ584" s="105"/>
      <c r="BA584" s="105"/>
      <c r="BB584" s="105"/>
      <c r="BC584" s="105"/>
      <c r="BD584" s="105"/>
      <c r="BE584" s="105"/>
      <c r="BF584" s="105"/>
      <c r="BG584" s="105"/>
      <c r="BH584" s="105"/>
      <c r="BI584" s="105"/>
      <c r="BJ584" s="105"/>
      <c r="BK584" s="105"/>
      <c r="BL584" s="105"/>
      <c r="BM584" s="105"/>
      <c r="BN584" s="105"/>
      <c r="BO584" s="105"/>
      <c r="BP584" s="105"/>
      <c r="BQ584" s="105"/>
      <c r="BR584" s="105"/>
      <c r="BS584" s="105"/>
      <c r="BT584" s="105"/>
      <c r="BU584" s="105"/>
      <c r="BV584" s="105"/>
      <c r="BW584" s="105"/>
      <c r="BX584" s="105"/>
      <c r="BY584" s="105"/>
      <c r="BZ584" s="105"/>
      <c r="CA584" s="105"/>
      <c r="CB584" s="105"/>
      <c r="CC584" s="105"/>
      <c r="CD584" s="105"/>
      <c r="CE584" s="105"/>
      <c r="CF584" s="105"/>
      <c r="CG584" s="105"/>
      <c r="CH584" s="105"/>
      <c r="CI584" s="105"/>
      <c r="CJ584" s="105"/>
    </row>
    <row r="585" spans="1:88" s="11" customFormat="1" x14ac:dyDescent="0.2">
      <c r="A585" s="105"/>
      <c r="B585" s="59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  <c r="AL585" s="105"/>
      <c r="AM585" s="105"/>
      <c r="AN585" s="105"/>
      <c r="AO585" s="105"/>
      <c r="AP585" s="105"/>
      <c r="AQ585" s="105"/>
      <c r="AR585" s="105"/>
      <c r="AS585" s="105"/>
      <c r="AT585" s="105"/>
      <c r="AU585" s="105"/>
      <c r="AV585" s="105"/>
      <c r="AW585" s="105"/>
      <c r="AX585" s="105"/>
      <c r="AY585" s="105"/>
      <c r="AZ585" s="105"/>
      <c r="BA585" s="105"/>
      <c r="BB585" s="105"/>
      <c r="BC585" s="105"/>
      <c r="BD585" s="105"/>
      <c r="BE585" s="105"/>
      <c r="BF585" s="105"/>
      <c r="BG585" s="105"/>
      <c r="BH585" s="105"/>
      <c r="BI585" s="105"/>
      <c r="BJ585" s="105"/>
      <c r="BK585" s="105"/>
      <c r="BL585" s="105"/>
      <c r="BM585" s="105"/>
      <c r="BN585" s="105"/>
      <c r="BO585" s="105"/>
      <c r="BP585" s="105"/>
      <c r="BQ585" s="105"/>
      <c r="BR585" s="105"/>
      <c r="BS585" s="105"/>
      <c r="BT585" s="105"/>
      <c r="BU585" s="105"/>
      <c r="BV585" s="105"/>
      <c r="BW585" s="105"/>
      <c r="BX585" s="105"/>
      <c r="BY585" s="105"/>
      <c r="BZ585" s="105"/>
      <c r="CA585" s="105"/>
      <c r="CB585" s="105"/>
      <c r="CC585" s="105"/>
      <c r="CD585" s="105"/>
      <c r="CE585" s="105"/>
      <c r="CF585" s="105"/>
      <c r="CG585" s="105"/>
      <c r="CH585" s="105"/>
      <c r="CI585" s="105"/>
      <c r="CJ585" s="105"/>
    </row>
    <row r="586" spans="1:88" s="11" customFormat="1" x14ac:dyDescent="0.2">
      <c r="A586" s="105"/>
      <c r="B586" s="59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  <c r="AL586" s="105"/>
      <c r="AM586" s="105"/>
      <c r="AN586" s="105"/>
      <c r="AO586" s="105"/>
      <c r="AP586" s="105"/>
      <c r="AQ586" s="105"/>
      <c r="AR586" s="105"/>
      <c r="AS586" s="105"/>
      <c r="AT586" s="105"/>
      <c r="AU586" s="105"/>
      <c r="AV586" s="105"/>
      <c r="AW586" s="105"/>
      <c r="AX586" s="105"/>
      <c r="AY586" s="105"/>
      <c r="AZ586" s="105"/>
      <c r="BA586" s="105"/>
      <c r="BB586" s="105"/>
      <c r="BC586" s="105"/>
      <c r="BD586" s="105"/>
      <c r="BE586" s="105"/>
      <c r="BF586" s="105"/>
      <c r="BG586" s="105"/>
      <c r="BH586" s="105"/>
      <c r="BI586" s="105"/>
      <c r="BJ586" s="105"/>
      <c r="BK586" s="105"/>
      <c r="BL586" s="105"/>
      <c r="BM586" s="105"/>
      <c r="BN586" s="105"/>
      <c r="BO586" s="105"/>
      <c r="BP586" s="105"/>
      <c r="BQ586" s="105"/>
      <c r="BR586" s="105"/>
      <c r="BS586" s="105"/>
      <c r="BT586" s="105"/>
      <c r="BU586" s="105"/>
      <c r="BV586" s="105"/>
      <c r="BW586" s="105"/>
      <c r="BX586" s="105"/>
      <c r="BY586" s="105"/>
      <c r="BZ586" s="105"/>
      <c r="CA586" s="105"/>
      <c r="CB586" s="105"/>
      <c r="CC586" s="105"/>
      <c r="CD586" s="105"/>
      <c r="CE586" s="105"/>
      <c r="CF586" s="105"/>
      <c r="CG586" s="105"/>
      <c r="CH586" s="105"/>
      <c r="CI586" s="105"/>
      <c r="CJ586" s="105"/>
    </row>
    <row r="587" spans="1:88" s="11" customFormat="1" x14ac:dyDescent="0.2">
      <c r="A587" s="105"/>
      <c r="B587" s="59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  <c r="AL587" s="105"/>
      <c r="AM587" s="105"/>
      <c r="AN587" s="105"/>
      <c r="AO587" s="105"/>
      <c r="AP587" s="105"/>
      <c r="AQ587" s="105"/>
      <c r="AR587" s="105"/>
      <c r="AS587" s="105"/>
      <c r="AT587" s="105"/>
      <c r="AU587" s="105"/>
      <c r="AV587" s="105"/>
      <c r="AW587" s="105"/>
      <c r="AX587" s="105"/>
      <c r="AY587" s="105"/>
      <c r="AZ587" s="105"/>
      <c r="BA587" s="105"/>
      <c r="BB587" s="105"/>
      <c r="BC587" s="105"/>
      <c r="BD587" s="105"/>
      <c r="BE587" s="105"/>
      <c r="BF587" s="105"/>
      <c r="BG587" s="105"/>
      <c r="BH587" s="105"/>
      <c r="BI587" s="105"/>
      <c r="BJ587" s="105"/>
      <c r="BK587" s="105"/>
      <c r="BL587" s="105"/>
      <c r="BM587" s="105"/>
      <c r="BN587" s="105"/>
      <c r="BO587" s="105"/>
      <c r="BP587" s="105"/>
      <c r="BQ587" s="105"/>
      <c r="BR587" s="105"/>
      <c r="BS587" s="105"/>
      <c r="BT587" s="105"/>
      <c r="BU587" s="105"/>
      <c r="BV587" s="105"/>
      <c r="BW587" s="105"/>
      <c r="BX587" s="105"/>
      <c r="BY587" s="105"/>
      <c r="BZ587" s="105"/>
      <c r="CA587" s="105"/>
      <c r="CB587" s="105"/>
      <c r="CC587" s="105"/>
      <c r="CD587" s="105"/>
      <c r="CE587" s="105"/>
      <c r="CF587" s="105"/>
      <c r="CG587" s="105"/>
      <c r="CH587" s="105"/>
      <c r="CI587" s="105"/>
      <c r="CJ587" s="105"/>
    </row>
    <row r="588" spans="1:88" s="11" customFormat="1" x14ac:dyDescent="0.2">
      <c r="A588" s="105"/>
      <c r="B588" s="59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  <c r="AL588" s="105"/>
      <c r="AM588" s="105"/>
      <c r="AN588" s="105"/>
      <c r="AO588" s="105"/>
      <c r="AP588" s="105"/>
      <c r="AQ588" s="105"/>
      <c r="AR588" s="105"/>
      <c r="AS588" s="105"/>
      <c r="AT588" s="105"/>
      <c r="AU588" s="105"/>
      <c r="AV588" s="105"/>
      <c r="AW588" s="105"/>
      <c r="AX588" s="105"/>
      <c r="AY588" s="105"/>
      <c r="AZ588" s="105"/>
      <c r="BA588" s="105"/>
      <c r="BB588" s="105"/>
      <c r="BC588" s="105"/>
      <c r="BD588" s="105"/>
      <c r="BE588" s="105"/>
      <c r="BF588" s="105"/>
      <c r="BG588" s="105"/>
      <c r="BH588" s="105"/>
      <c r="BI588" s="105"/>
      <c r="BJ588" s="105"/>
      <c r="BK588" s="105"/>
      <c r="BL588" s="105"/>
      <c r="BM588" s="105"/>
      <c r="BN588" s="105"/>
      <c r="BO588" s="105"/>
      <c r="BP588" s="105"/>
      <c r="BQ588" s="105"/>
      <c r="BR588" s="105"/>
      <c r="BS588" s="105"/>
      <c r="BT588" s="105"/>
      <c r="BU588" s="105"/>
      <c r="BV588" s="105"/>
      <c r="BW588" s="105"/>
      <c r="BX588" s="105"/>
      <c r="BY588" s="105"/>
      <c r="BZ588" s="105"/>
      <c r="CA588" s="105"/>
      <c r="CB588" s="105"/>
      <c r="CC588" s="105"/>
      <c r="CD588" s="105"/>
      <c r="CE588" s="105"/>
      <c r="CF588" s="105"/>
      <c r="CG588" s="105"/>
      <c r="CH588" s="105"/>
      <c r="CI588" s="105"/>
      <c r="CJ588" s="105"/>
    </row>
    <row r="589" spans="1:88" s="11" customFormat="1" x14ac:dyDescent="0.2">
      <c r="A589" s="105"/>
      <c r="B589" s="59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  <c r="AL589" s="105"/>
      <c r="AM589" s="105"/>
      <c r="AN589" s="105"/>
      <c r="AO589" s="105"/>
      <c r="AP589" s="105"/>
      <c r="AQ589" s="105"/>
      <c r="AR589" s="105"/>
      <c r="AS589" s="105"/>
      <c r="AT589" s="105"/>
      <c r="AU589" s="105"/>
      <c r="AV589" s="105"/>
      <c r="AW589" s="105"/>
      <c r="AX589" s="105"/>
      <c r="AY589" s="105"/>
      <c r="AZ589" s="105"/>
      <c r="BA589" s="105"/>
      <c r="BB589" s="105"/>
      <c r="BC589" s="105"/>
      <c r="BD589" s="105"/>
      <c r="BE589" s="105"/>
      <c r="BF589" s="105"/>
      <c r="BG589" s="105"/>
      <c r="BH589" s="105"/>
      <c r="BI589" s="105"/>
      <c r="BJ589" s="105"/>
      <c r="BK589" s="105"/>
      <c r="BL589" s="105"/>
      <c r="BM589" s="105"/>
      <c r="BN589" s="105"/>
      <c r="BO589" s="105"/>
      <c r="BP589" s="105"/>
      <c r="BQ589" s="105"/>
      <c r="BR589" s="105"/>
      <c r="BS589" s="105"/>
      <c r="BT589" s="105"/>
      <c r="BU589" s="105"/>
      <c r="BV589" s="105"/>
      <c r="BW589" s="105"/>
      <c r="BX589" s="105"/>
      <c r="BY589" s="105"/>
      <c r="BZ589" s="105"/>
      <c r="CA589" s="105"/>
      <c r="CB589" s="105"/>
      <c r="CC589" s="105"/>
      <c r="CD589" s="105"/>
      <c r="CE589" s="105"/>
      <c r="CF589" s="105"/>
      <c r="CG589" s="105"/>
      <c r="CH589" s="105"/>
      <c r="CI589" s="105"/>
      <c r="CJ589" s="105"/>
    </row>
    <row r="590" spans="1:88" s="11" customFormat="1" x14ac:dyDescent="0.2">
      <c r="A590" s="105"/>
      <c r="B590" s="59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  <c r="AL590" s="105"/>
      <c r="AM590" s="105"/>
      <c r="AN590" s="105"/>
      <c r="AO590" s="105"/>
      <c r="AP590" s="105"/>
      <c r="AQ590" s="105"/>
      <c r="AR590" s="105"/>
      <c r="AS590" s="105"/>
      <c r="AT590" s="105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  <c r="BT590" s="105"/>
      <c r="BU590" s="105"/>
      <c r="BV590" s="105"/>
      <c r="BW590" s="105"/>
      <c r="BX590" s="105"/>
      <c r="BY590" s="105"/>
      <c r="BZ590" s="105"/>
      <c r="CA590" s="105"/>
      <c r="CB590" s="105"/>
      <c r="CC590" s="105"/>
      <c r="CD590" s="105"/>
      <c r="CE590" s="105"/>
      <c r="CF590" s="105"/>
      <c r="CG590" s="105"/>
      <c r="CH590" s="105"/>
      <c r="CI590" s="105"/>
      <c r="CJ590" s="105"/>
    </row>
    <row r="591" spans="1:88" s="11" customFormat="1" x14ac:dyDescent="0.2">
      <c r="A591" s="105"/>
      <c r="B591" s="59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  <c r="AL591" s="105"/>
      <c r="AM591" s="105"/>
      <c r="AN591" s="105"/>
      <c r="AO591" s="105"/>
      <c r="AP591" s="105"/>
      <c r="AQ591" s="105"/>
      <c r="AR591" s="105"/>
      <c r="AS591" s="105"/>
      <c r="AT591" s="105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  <c r="BT591" s="105"/>
      <c r="BU591" s="105"/>
      <c r="BV591" s="105"/>
      <c r="BW591" s="105"/>
      <c r="BX591" s="105"/>
      <c r="BY591" s="105"/>
      <c r="BZ591" s="105"/>
      <c r="CA591" s="105"/>
      <c r="CB591" s="105"/>
      <c r="CC591" s="105"/>
      <c r="CD591" s="105"/>
      <c r="CE591" s="105"/>
      <c r="CF591" s="105"/>
      <c r="CG591" s="105"/>
      <c r="CH591" s="105"/>
      <c r="CI591" s="105"/>
      <c r="CJ591" s="105"/>
    </row>
    <row r="592" spans="1:88" s="11" customFormat="1" x14ac:dyDescent="0.2">
      <c r="A592" s="105"/>
      <c r="B592" s="59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  <c r="AL592" s="105"/>
      <c r="AM592" s="105"/>
      <c r="AN592" s="105"/>
      <c r="AO592" s="105"/>
      <c r="AP592" s="105"/>
      <c r="AQ592" s="105"/>
      <c r="AR592" s="105"/>
      <c r="AS592" s="105"/>
      <c r="AT592" s="105"/>
      <c r="AU592" s="105"/>
      <c r="AV592" s="105"/>
      <c r="AW592" s="105"/>
      <c r="AX592" s="105"/>
      <c r="AY592" s="105"/>
      <c r="AZ592" s="105"/>
      <c r="BA592" s="105"/>
      <c r="BB592" s="105"/>
      <c r="BC592" s="105"/>
      <c r="BD592" s="105"/>
      <c r="BE592" s="105"/>
      <c r="BF592" s="105"/>
      <c r="BG592" s="105"/>
      <c r="BH592" s="105"/>
      <c r="BI592" s="105"/>
      <c r="BJ592" s="105"/>
      <c r="BK592" s="105"/>
      <c r="BL592" s="105"/>
      <c r="BM592" s="105"/>
      <c r="BN592" s="105"/>
      <c r="BO592" s="105"/>
      <c r="BP592" s="105"/>
      <c r="BQ592" s="105"/>
      <c r="BR592" s="105"/>
      <c r="BS592" s="105"/>
      <c r="BT592" s="105"/>
      <c r="BU592" s="105"/>
      <c r="BV592" s="105"/>
      <c r="BW592" s="105"/>
      <c r="BX592" s="105"/>
      <c r="BY592" s="105"/>
      <c r="BZ592" s="105"/>
      <c r="CA592" s="105"/>
      <c r="CB592" s="105"/>
      <c r="CC592" s="105"/>
      <c r="CD592" s="105"/>
      <c r="CE592" s="105"/>
      <c r="CF592" s="105"/>
      <c r="CG592" s="105"/>
      <c r="CH592" s="105"/>
      <c r="CI592" s="105"/>
      <c r="CJ592" s="105"/>
    </row>
    <row r="593" spans="1:88" s="11" customFormat="1" x14ac:dyDescent="0.2">
      <c r="A593" s="105"/>
      <c r="B593" s="59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  <c r="AL593" s="105"/>
      <c r="AM593" s="105"/>
      <c r="AN593" s="105"/>
      <c r="AO593" s="105"/>
      <c r="AP593" s="105"/>
      <c r="AQ593" s="105"/>
      <c r="AR593" s="105"/>
      <c r="AS593" s="105"/>
      <c r="AT593" s="105"/>
      <c r="AU593" s="105"/>
      <c r="AV593" s="105"/>
      <c r="AW593" s="105"/>
      <c r="AX593" s="105"/>
      <c r="AY593" s="105"/>
      <c r="AZ593" s="105"/>
      <c r="BA593" s="105"/>
      <c r="BB593" s="105"/>
      <c r="BC593" s="105"/>
      <c r="BD593" s="105"/>
      <c r="BE593" s="105"/>
      <c r="BF593" s="105"/>
      <c r="BG593" s="105"/>
      <c r="BH593" s="105"/>
      <c r="BI593" s="105"/>
      <c r="BJ593" s="105"/>
      <c r="BK593" s="105"/>
      <c r="BL593" s="105"/>
      <c r="BM593" s="105"/>
      <c r="BN593" s="105"/>
      <c r="BO593" s="105"/>
      <c r="BP593" s="105"/>
      <c r="BQ593" s="105"/>
      <c r="BR593" s="105"/>
      <c r="BS593" s="105"/>
      <c r="BT593" s="105"/>
      <c r="BU593" s="105"/>
      <c r="BV593" s="105"/>
      <c r="BW593" s="105"/>
      <c r="BX593" s="105"/>
      <c r="BY593" s="105"/>
      <c r="BZ593" s="105"/>
      <c r="CA593" s="105"/>
      <c r="CB593" s="105"/>
      <c r="CC593" s="105"/>
      <c r="CD593" s="105"/>
      <c r="CE593" s="105"/>
      <c r="CF593" s="105"/>
      <c r="CG593" s="105"/>
      <c r="CH593" s="105"/>
      <c r="CI593" s="105"/>
      <c r="CJ593" s="105"/>
    </row>
    <row r="594" spans="1:88" s="11" customFormat="1" x14ac:dyDescent="0.2">
      <c r="A594" s="105"/>
      <c r="B594" s="59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  <c r="AL594" s="105"/>
      <c r="AM594" s="105"/>
      <c r="AN594" s="105"/>
      <c r="AO594" s="105"/>
      <c r="AP594" s="105"/>
      <c r="AQ594" s="105"/>
      <c r="AR594" s="105"/>
      <c r="AS594" s="105"/>
      <c r="AT594" s="105"/>
      <c r="AU594" s="105"/>
      <c r="AV594" s="105"/>
      <c r="AW594" s="105"/>
      <c r="AX594" s="105"/>
      <c r="AY594" s="105"/>
      <c r="AZ594" s="105"/>
      <c r="BA594" s="105"/>
      <c r="BB594" s="105"/>
      <c r="BC594" s="105"/>
      <c r="BD594" s="105"/>
      <c r="BE594" s="105"/>
      <c r="BF594" s="105"/>
      <c r="BG594" s="105"/>
      <c r="BH594" s="105"/>
      <c r="BI594" s="105"/>
      <c r="BJ594" s="105"/>
      <c r="BK594" s="105"/>
      <c r="BL594" s="105"/>
      <c r="BM594" s="105"/>
      <c r="BN594" s="105"/>
      <c r="BO594" s="105"/>
      <c r="BP594" s="105"/>
      <c r="BQ594" s="105"/>
      <c r="BR594" s="105"/>
      <c r="BS594" s="105"/>
      <c r="BT594" s="105"/>
      <c r="BU594" s="105"/>
      <c r="BV594" s="105"/>
      <c r="BW594" s="105"/>
      <c r="BX594" s="105"/>
      <c r="BY594" s="105"/>
      <c r="BZ594" s="105"/>
      <c r="CA594" s="105"/>
      <c r="CB594" s="105"/>
      <c r="CC594" s="105"/>
      <c r="CD594" s="105"/>
      <c r="CE594" s="105"/>
      <c r="CF594" s="105"/>
      <c r="CG594" s="105"/>
      <c r="CH594" s="105"/>
      <c r="CI594" s="105"/>
      <c r="CJ594" s="105"/>
    </row>
    <row r="595" spans="1:88" s="11" customFormat="1" x14ac:dyDescent="0.2">
      <c r="A595" s="105"/>
      <c r="B595" s="59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  <c r="AL595" s="105"/>
      <c r="AM595" s="105"/>
      <c r="AN595" s="105"/>
      <c r="AO595" s="105"/>
      <c r="AP595" s="105"/>
      <c r="AQ595" s="105"/>
      <c r="AR595" s="105"/>
      <c r="AS595" s="105"/>
      <c r="AT595" s="105"/>
      <c r="AU595" s="105"/>
      <c r="AV595" s="105"/>
      <c r="AW595" s="105"/>
      <c r="AX595" s="105"/>
      <c r="AY595" s="105"/>
      <c r="AZ595" s="105"/>
      <c r="BA595" s="105"/>
      <c r="BB595" s="105"/>
      <c r="BC595" s="105"/>
      <c r="BD595" s="105"/>
      <c r="BE595" s="105"/>
      <c r="BF595" s="105"/>
      <c r="BG595" s="105"/>
      <c r="BH595" s="105"/>
      <c r="BI595" s="105"/>
      <c r="BJ595" s="105"/>
      <c r="BK595" s="105"/>
      <c r="BL595" s="105"/>
      <c r="BM595" s="105"/>
      <c r="BN595" s="105"/>
      <c r="BO595" s="105"/>
      <c r="BP595" s="105"/>
      <c r="BQ595" s="105"/>
      <c r="BR595" s="105"/>
      <c r="BS595" s="105"/>
      <c r="BT595" s="105"/>
      <c r="BU595" s="105"/>
      <c r="BV595" s="105"/>
      <c r="BW595" s="105"/>
      <c r="BX595" s="105"/>
      <c r="BY595" s="105"/>
      <c r="BZ595" s="105"/>
      <c r="CA595" s="105"/>
      <c r="CB595" s="105"/>
      <c r="CC595" s="105"/>
      <c r="CD595" s="105"/>
      <c r="CE595" s="105"/>
      <c r="CF595" s="105"/>
      <c r="CG595" s="105"/>
      <c r="CH595" s="105"/>
      <c r="CI595" s="105"/>
      <c r="CJ595" s="105"/>
    </row>
    <row r="596" spans="1:88" s="11" customFormat="1" x14ac:dyDescent="0.2">
      <c r="A596" s="105"/>
      <c r="B596" s="59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  <c r="AL596" s="105"/>
      <c r="AM596" s="105"/>
      <c r="AN596" s="105"/>
      <c r="AO596" s="105"/>
      <c r="AP596" s="105"/>
      <c r="AQ596" s="105"/>
      <c r="AR596" s="105"/>
      <c r="AS596" s="105"/>
      <c r="AT596" s="105"/>
      <c r="AU596" s="105"/>
      <c r="AV596" s="105"/>
      <c r="AW596" s="105"/>
      <c r="AX596" s="105"/>
      <c r="AY596" s="105"/>
      <c r="AZ596" s="105"/>
      <c r="BA596" s="105"/>
      <c r="BB596" s="105"/>
      <c r="BC596" s="105"/>
      <c r="BD596" s="105"/>
      <c r="BE596" s="105"/>
      <c r="BF596" s="105"/>
      <c r="BG596" s="105"/>
      <c r="BH596" s="105"/>
      <c r="BI596" s="105"/>
      <c r="BJ596" s="105"/>
      <c r="BK596" s="105"/>
      <c r="BL596" s="105"/>
      <c r="BM596" s="105"/>
      <c r="BN596" s="105"/>
      <c r="BO596" s="105"/>
      <c r="BP596" s="105"/>
      <c r="BQ596" s="105"/>
      <c r="BR596" s="105"/>
      <c r="BS596" s="105"/>
      <c r="BT596" s="105"/>
      <c r="BU596" s="105"/>
      <c r="BV596" s="105"/>
      <c r="BW596" s="105"/>
      <c r="BX596" s="105"/>
      <c r="BY596" s="105"/>
      <c r="BZ596" s="105"/>
      <c r="CA596" s="105"/>
      <c r="CB596" s="105"/>
      <c r="CC596" s="105"/>
      <c r="CD596" s="105"/>
      <c r="CE596" s="105"/>
      <c r="CF596" s="105"/>
      <c r="CG596" s="105"/>
      <c r="CH596" s="105"/>
      <c r="CI596" s="105"/>
      <c r="CJ596" s="105"/>
    </row>
    <row r="597" spans="1:88" s="11" customFormat="1" x14ac:dyDescent="0.2">
      <c r="A597" s="105"/>
      <c r="B597" s="59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  <c r="AL597" s="105"/>
      <c r="AM597" s="105"/>
      <c r="AN597" s="105"/>
      <c r="AO597" s="105"/>
      <c r="AP597" s="105"/>
      <c r="AQ597" s="105"/>
      <c r="AR597" s="105"/>
      <c r="AS597" s="105"/>
      <c r="AT597" s="105"/>
      <c r="AU597" s="105"/>
      <c r="AV597" s="105"/>
      <c r="AW597" s="105"/>
      <c r="AX597" s="105"/>
      <c r="AY597" s="105"/>
      <c r="AZ597" s="105"/>
      <c r="BA597" s="105"/>
      <c r="BB597" s="105"/>
      <c r="BC597" s="105"/>
      <c r="BD597" s="105"/>
      <c r="BE597" s="105"/>
      <c r="BF597" s="105"/>
      <c r="BG597" s="105"/>
      <c r="BH597" s="105"/>
      <c r="BI597" s="105"/>
      <c r="BJ597" s="105"/>
      <c r="BK597" s="105"/>
      <c r="BL597" s="105"/>
      <c r="BM597" s="105"/>
      <c r="BN597" s="105"/>
      <c r="BO597" s="105"/>
      <c r="BP597" s="105"/>
      <c r="BQ597" s="105"/>
      <c r="BR597" s="105"/>
      <c r="BS597" s="105"/>
      <c r="BT597" s="105"/>
      <c r="BU597" s="105"/>
      <c r="BV597" s="105"/>
      <c r="BW597" s="105"/>
      <c r="BX597" s="105"/>
      <c r="BY597" s="105"/>
      <c r="BZ597" s="105"/>
      <c r="CA597" s="105"/>
      <c r="CB597" s="105"/>
      <c r="CC597" s="105"/>
      <c r="CD597" s="105"/>
      <c r="CE597" s="105"/>
      <c r="CF597" s="105"/>
      <c r="CG597" s="105"/>
      <c r="CH597" s="105"/>
      <c r="CI597" s="105"/>
      <c r="CJ597" s="105"/>
    </row>
    <row r="598" spans="1:88" s="11" customFormat="1" x14ac:dyDescent="0.2">
      <c r="A598" s="105"/>
      <c r="B598" s="59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  <c r="AL598" s="105"/>
      <c r="AM598" s="105"/>
      <c r="AN598" s="105"/>
      <c r="AO598" s="105"/>
      <c r="AP598" s="105"/>
      <c r="AQ598" s="105"/>
      <c r="AR598" s="105"/>
      <c r="AS598" s="105"/>
      <c r="AT598" s="105"/>
      <c r="AU598" s="105"/>
      <c r="AV598" s="105"/>
      <c r="AW598" s="105"/>
      <c r="AX598" s="105"/>
      <c r="AY598" s="105"/>
      <c r="AZ598" s="105"/>
      <c r="BA598" s="105"/>
      <c r="BB598" s="105"/>
      <c r="BC598" s="105"/>
      <c r="BD598" s="105"/>
      <c r="BE598" s="105"/>
      <c r="BF598" s="105"/>
      <c r="BG598" s="105"/>
      <c r="BH598" s="105"/>
      <c r="BI598" s="105"/>
      <c r="BJ598" s="105"/>
      <c r="BK598" s="105"/>
      <c r="BL598" s="105"/>
      <c r="BM598" s="105"/>
      <c r="BN598" s="105"/>
      <c r="BO598" s="105"/>
      <c r="BP598" s="105"/>
      <c r="BQ598" s="105"/>
      <c r="BR598" s="105"/>
      <c r="BS598" s="105"/>
      <c r="BT598" s="105"/>
      <c r="BU598" s="105"/>
      <c r="BV598" s="105"/>
      <c r="BW598" s="105"/>
      <c r="BX598" s="105"/>
      <c r="BY598" s="105"/>
      <c r="BZ598" s="105"/>
      <c r="CA598" s="105"/>
      <c r="CB598" s="105"/>
      <c r="CC598" s="105"/>
      <c r="CD598" s="105"/>
      <c r="CE598" s="105"/>
      <c r="CF598" s="105"/>
      <c r="CG598" s="105"/>
      <c r="CH598" s="105"/>
      <c r="CI598" s="105"/>
      <c r="CJ598" s="105"/>
    </row>
    <row r="599" spans="1:88" s="11" customFormat="1" x14ac:dyDescent="0.2">
      <c r="A599" s="105"/>
      <c r="B599" s="59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  <c r="AL599" s="105"/>
      <c r="AM599" s="105"/>
      <c r="AN599" s="105"/>
      <c r="AO599" s="105"/>
      <c r="AP599" s="105"/>
      <c r="AQ599" s="105"/>
      <c r="AR599" s="105"/>
      <c r="AS599" s="105"/>
      <c r="AT599" s="105"/>
      <c r="AU599" s="105"/>
      <c r="AV599" s="105"/>
      <c r="AW599" s="105"/>
      <c r="AX599" s="105"/>
      <c r="AY599" s="105"/>
      <c r="AZ599" s="105"/>
      <c r="BA599" s="105"/>
      <c r="BB599" s="105"/>
      <c r="BC599" s="105"/>
      <c r="BD599" s="105"/>
      <c r="BE599" s="105"/>
      <c r="BF599" s="105"/>
      <c r="BG599" s="105"/>
      <c r="BH599" s="105"/>
      <c r="BI599" s="105"/>
      <c r="BJ599" s="105"/>
      <c r="BK599" s="105"/>
      <c r="BL599" s="105"/>
      <c r="BM599" s="105"/>
      <c r="BN599" s="105"/>
      <c r="BO599" s="105"/>
      <c r="BP599" s="105"/>
      <c r="BQ599" s="105"/>
      <c r="BR599" s="105"/>
      <c r="BS599" s="105"/>
      <c r="BT599" s="105"/>
      <c r="BU599" s="105"/>
      <c r="BV599" s="105"/>
      <c r="BW599" s="105"/>
      <c r="BX599" s="105"/>
      <c r="BY599" s="105"/>
      <c r="BZ599" s="105"/>
      <c r="CA599" s="105"/>
      <c r="CB599" s="105"/>
      <c r="CC599" s="105"/>
      <c r="CD599" s="105"/>
      <c r="CE599" s="105"/>
      <c r="CF599" s="105"/>
      <c r="CG599" s="105"/>
      <c r="CH599" s="105"/>
      <c r="CI599" s="105"/>
      <c r="CJ599" s="105"/>
    </row>
    <row r="600" spans="1:88" s="11" customFormat="1" x14ac:dyDescent="0.2">
      <c r="A600" s="105"/>
      <c r="B600" s="59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  <c r="AL600" s="105"/>
      <c r="AM600" s="105"/>
      <c r="AN600" s="105"/>
      <c r="AO600" s="105"/>
      <c r="AP600" s="105"/>
      <c r="AQ600" s="105"/>
      <c r="AR600" s="105"/>
      <c r="AS600" s="105"/>
      <c r="AT600" s="105"/>
      <c r="AU600" s="105"/>
      <c r="AV600" s="105"/>
      <c r="AW600" s="105"/>
      <c r="AX600" s="105"/>
      <c r="AY600" s="105"/>
      <c r="AZ600" s="105"/>
      <c r="BA600" s="105"/>
      <c r="BB600" s="105"/>
      <c r="BC600" s="105"/>
      <c r="BD600" s="105"/>
      <c r="BE600" s="105"/>
      <c r="BF600" s="105"/>
      <c r="BG600" s="105"/>
      <c r="BH600" s="105"/>
      <c r="BI600" s="105"/>
      <c r="BJ600" s="105"/>
      <c r="BK600" s="105"/>
      <c r="BL600" s="105"/>
      <c r="BM600" s="105"/>
      <c r="BN600" s="105"/>
      <c r="BO600" s="105"/>
      <c r="BP600" s="105"/>
      <c r="BQ600" s="105"/>
      <c r="BR600" s="105"/>
      <c r="BS600" s="105"/>
      <c r="BT600" s="105"/>
      <c r="BU600" s="105"/>
      <c r="BV600" s="105"/>
      <c r="BW600" s="105"/>
      <c r="BX600" s="105"/>
      <c r="BY600" s="105"/>
      <c r="BZ600" s="105"/>
      <c r="CA600" s="105"/>
      <c r="CB600" s="105"/>
      <c r="CC600" s="105"/>
      <c r="CD600" s="105"/>
      <c r="CE600" s="105"/>
      <c r="CF600" s="105"/>
      <c r="CG600" s="105"/>
      <c r="CH600" s="105"/>
      <c r="CI600" s="105"/>
      <c r="CJ600" s="105"/>
    </row>
    <row r="601" spans="1:88" s="11" customFormat="1" x14ac:dyDescent="0.2">
      <c r="A601" s="105"/>
      <c r="B601" s="59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  <c r="AL601" s="105"/>
      <c r="AM601" s="105"/>
      <c r="AN601" s="105"/>
      <c r="AO601" s="105"/>
      <c r="AP601" s="105"/>
      <c r="AQ601" s="105"/>
      <c r="AR601" s="105"/>
      <c r="AS601" s="105"/>
      <c r="AT601" s="105"/>
      <c r="AU601" s="105"/>
      <c r="AV601" s="105"/>
      <c r="AW601" s="105"/>
      <c r="AX601" s="105"/>
      <c r="AY601" s="105"/>
      <c r="AZ601" s="105"/>
      <c r="BA601" s="105"/>
      <c r="BB601" s="105"/>
      <c r="BC601" s="105"/>
      <c r="BD601" s="105"/>
      <c r="BE601" s="105"/>
      <c r="BF601" s="105"/>
      <c r="BG601" s="105"/>
      <c r="BH601" s="105"/>
      <c r="BI601" s="105"/>
      <c r="BJ601" s="105"/>
      <c r="BK601" s="105"/>
      <c r="BL601" s="105"/>
      <c r="BM601" s="105"/>
      <c r="BN601" s="105"/>
      <c r="BO601" s="105"/>
      <c r="BP601" s="105"/>
      <c r="BQ601" s="105"/>
      <c r="BR601" s="105"/>
      <c r="BS601" s="105"/>
      <c r="BT601" s="105"/>
      <c r="BU601" s="105"/>
      <c r="BV601" s="105"/>
      <c r="BW601" s="105"/>
      <c r="BX601" s="105"/>
      <c r="BY601" s="105"/>
      <c r="BZ601" s="105"/>
      <c r="CA601" s="105"/>
      <c r="CB601" s="105"/>
      <c r="CC601" s="105"/>
      <c r="CD601" s="105"/>
      <c r="CE601" s="105"/>
      <c r="CF601" s="105"/>
      <c r="CG601" s="105"/>
      <c r="CH601" s="105"/>
      <c r="CI601" s="105"/>
      <c r="CJ601" s="105"/>
    </row>
  </sheetData>
  <mergeCells count="7">
    <mergeCell ref="L2:V2"/>
    <mergeCell ref="C47:K47"/>
    <mergeCell ref="L47:V47"/>
    <mergeCell ref="C3:K3"/>
    <mergeCell ref="L3:V3"/>
    <mergeCell ref="B46:K46"/>
    <mergeCell ref="L46:V46"/>
  </mergeCells>
  <conditionalFormatting sqref="B48:V87 B3:C3 B4:V43 B47:C47 B46 L47 L3">
    <cfRule type="containsBlanks" dxfId="45" priority="5">
      <formula>LEN(TRIM(B3))=0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9F59-42D9-4103-A093-E8ECD7C760B9}">
  <sheetPr codeName="Ark15">
    <tabColor rgb="FF92D050"/>
  </sheetPr>
  <dimension ref="B2:R171"/>
  <sheetViews>
    <sheetView zoomScale="85" zoomScaleNormal="85" workbookViewId="0">
      <selection activeCell="N5" sqref="N5"/>
    </sheetView>
  </sheetViews>
  <sheetFormatPr baseColWidth="10" defaultRowHeight="12.75" x14ac:dyDescent="0.2"/>
  <cols>
    <col min="1" max="1" width="5.28515625" customWidth="1"/>
    <col min="2" max="2" width="13.28515625" style="14" bestFit="1" customWidth="1"/>
    <col min="3" max="3" width="14.5703125" style="14" bestFit="1" customWidth="1"/>
    <col min="4" max="4" width="4.5703125" style="14" customWidth="1"/>
    <col min="5" max="5" width="13.28515625" style="14" bestFit="1" customWidth="1"/>
    <col min="6" max="6" width="14.5703125" style="14" bestFit="1" customWidth="1"/>
    <col min="7" max="8" width="10.85546875" bestFit="1" customWidth="1"/>
    <col min="9" max="9" width="12.28515625" bestFit="1" customWidth="1"/>
  </cols>
  <sheetData>
    <row r="2" spans="2:18" x14ac:dyDescent="0.2">
      <c r="B2" t="str">
        <f>_xlfn.CONCAT("Antall ",F8," i Trøndelag i ",C11)</f>
        <v>Antall ungpurker i Trøndelag i 2022</v>
      </c>
      <c r="C2"/>
      <c r="D2"/>
      <c r="E2"/>
    </row>
    <row r="3" spans="2:18" x14ac:dyDescent="0.2">
      <c r="B3" t="str">
        <f>_xlfn.CONCAT("Antall foretak med ",F8," i Trøndelag i ",F11)</f>
        <v>Antall foretak med ungpurker i Trøndelag i 2022</v>
      </c>
      <c r="C3"/>
      <c r="D3"/>
      <c r="E3"/>
      <c r="N3" s="105" t="str">
        <f>IF(L8="All",N7,IF(L8="(Flere elementer)",N7," "))</f>
        <v xml:space="preserve"> </v>
      </c>
    </row>
    <row r="4" spans="2:18" x14ac:dyDescent="0.2">
      <c r="B4" t="str">
        <f>_xlfn.CONCAT("Antall dekar med ",C60," i Trøndelag i ",F11)</f>
        <v>Antall dekar med poteter i Trøndelag i 2022</v>
      </c>
      <c r="C4"/>
      <c r="D4"/>
      <c r="E4"/>
      <c r="N4" s="185" t="str">
        <f>IF(I60="All",N8,IF(I60="(Flere elementer)",N8," "))</f>
        <v xml:space="preserve"> </v>
      </c>
    </row>
    <row r="5" spans="2:18" x14ac:dyDescent="0.2">
      <c r="B5" t="str">
        <f>_xlfn.CONCAT("Antall foretak med ",C60," i Trøndelag i ",F11)</f>
        <v>Antall foretak med poteter i Trøndelag i 2022</v>
      </c>
      <c r="C5"/>
      <c r="D5"/>
      <c r="E5"/>
    </row>
    <row r="7" spans="2:18" x14ac:dyDescent="0.2">
      <c r="N7" t="s">
        <v>609</v>
      </c>
      <c r="Q7" s="14"/>
      <c r="R7" s="14"/>
    </row>
    <row r="8" spans="2:18" x14ac:dyDescent="0.2">
      <c r="B8" s="130" t="s">
        <v>548</v>
      </c>
      <c r="C8" s="14" t="s" vm="16">
        <v>340</v>
      </c>
      <c r="D8"/>
      <c r="E8" s="130" t="s">
        <v>548</v>
      </c>
      <c r="F8" s="14" t="s" vm="16">
        <v>340</v>
      </c>
      <c r="H8" s="130" t="s">
        <v>548</v>
      </c>
      <c r="I8" s="14" t="s" vm="16">
        <v>340</v>
      </c>
      <c r="K8" s="130" t="s">
        <v>548</v>
      </c>
      <c r="L8" s="14" t="s" vm="16">
        <v>340</v>
      </c>
      <c r="N8" s="14" t="s">
        <v>610</v>
      </c>
      <c r="Q8" s="14"/>
      <c r="R8" s="14"/>
    </row>
    <row r="9" spans="2:18" x14ac:dyDescent="0.2">
      <c r="B9" s="130" t="s">
        <v>505</v>
      </c>
      <c r="C9" s="14" t="s" vm="12">
        <v>486</v>
      </c>
      <c r="E9" s="130" t="s">
        <v>505</v>
      </c>
      <c r="F9" s="14" t="s" vm="12">
        <v>486</v>
      </c>
      <c r="H9" s="130" t="s">
        <v>505</v>
      </c>
      <c r="I9" s="14" t="s" vm="12">
        <v>486</v>
      </c>
      <c r="J9" s="14"/>
      <c r="K9" s="130" t="s">
        <v>505</v>
      </c>
      <c r="L9" s="14" t="s" vm="12">
        <v>486</v>
      </c>
      <c r="Q9" s="14"/>
      <c r="R9" s="14"/>
    </row>
    <row r="10" spans="2:18" x14ac:dyDescent="0.2">
      <c r="B10" s="130" t="s">
        <v>506</v>
      </c>
      <c r="C10" s="14" t="s" vm="13">
        <v>551</v>
      </c>
      <c r="E10" s="130" t="s">
        <v>506</v>
      </c>
      <c r="F10" s="14" t="s" vm="13">
        <v>551</v>
      </c>
      <c r="H10" s="130" t="s">
        <v>506</v>
      </c>
      <c r="I10" s="14" t="s" vm="13">
        <v>551</v>
      </c>
      <c r="J10" s="14"/>
      <c r="K10" s="130" t="s">
        <v>506</v>
      </c>
      <c r="L10" s="14" t="s" vm="13">
        <v>551</v>
      </c>
      <c r="Q10" s="14"/>
      <c r="R10" s="14"/>
    </row>
    <row r="11" spans="2:18" x14ac:dyDescent="0.2">
      <c r="B11" s="130" t="s">
        <v>549</v>
      </c>
      <c r="C11" s="14" t="s" vm="4">
        <v>560</v>
      </c>
      <c r="E11" s="130" t="s">
        <v>549</v>
      </c>
      <c r="F11" s="14" t="s" vm="4">
        <v>560</v>
      </c>
      <c r="H11" s="130" t="s">
        <v>549</v>
      </c>
      <c r="I11" s="14" t="s" vm="4">
        <v>560</v>
      </c>
      <c r="J11" s="14"/>
      <c r="K11" s="130" t="s">
        <v>549</v>
      </c>
      <c r="L11" s="14" t="s" vm="4">
        <v>560</v>
      </c>
      <c r="Q11" s="14"/>
      <c r="R11" s="14"/>
    </row>
    <row r="12" spans="2:18" x14ac:dyDescent="0.2">
      <c r="H12" s="14"/>
      <c r="I12" s="14"/>
      <c r="J12" s="14"/>
      <c r="K12" s="14"/>
      <c r="L12" s="14"/>
      <c r="Q12" s="14"/>
      <c r="R12" s="14"/>
    </row>
    <row r="13" spans="2:18" x14ac:dyDescent="0.2">
      <c r="B13" s="130" t="s">
        <v>542</v>
      </c>
      <c r="C13" s="14" t="s">
        <v>539</v>
      </c>
      <c r="D13"/>
      <c r="E13" s="130" t="s">
        <v>542</v>
      </c>
      <c r="F13" s="14" t="s">
        <v>543</v>
      </c>
      <c r="H13" s="130" t="s">
        <v>542</v>
      </c>
      <c r="I13" s="14" t="s">
        <v>539</v>
      </c>
      <c r="K13" s="130" t="s">
        <v>542</v>
      </c>
      <c r="L13" s="14" t="s">
        <v>543</v>
      </c>
    </row>
    <row r="14" spans="2:18" x14ac:dyDescent="0.2">
      <c r="B14" s="131" t="s">
        <v>458</v>
      </c>
      <c r="C14" s="45">
        <v>2259</v>
      </c>
      <c r="D14"/>
      <c r="E14" s="131" t="s">
        <v>460</v>
      </c>
      <c r="F14" s="45">
        <v>24</v>
      </c>
      <c r="H14" s="131" t="s">
        <v>468</v>
      </c>
      <c r="I14" s="45"/>
      <c r="K14" s="131" t="s">
        <v>468</v>
      </c>
      <c r="L14" s="45"/>
    </row>
    <row r="15" spans="2:18" x14ac:dyDescent="0.2">
      <c r="B15" s="131" t="s">
        <v>460</v>
      </c>
      <c r="C15" s="45">
        <v>1135</v>
      </c>
      <c r="D15"/>
      <c r="E15" s="131" t="s">
        <v>458</v>
      </c>
      <c r="F15" s="45">
        <v>22</v>
      </c>
      <c r="H15" s="131" t="s">
        <v>476</v>
      </c>
      <c r="I15" s="45"/>
      <c r="K15" s="131" t="s">
        <v>452</v>
      </c>
      <c r="L15" s="45"/>
    </row>
    <row r="16" spans="2:18" x14ac:dyDescent="0.2">
      <c r="B16" s="131" t="s">
        <v>482</v>
      </c>
      <c r="C16" s="45">
        <v>878</v>
      </c>
      <c r="D16"/>
      <c r="E16" s="131" t="s">
        <v>482</v>
      </c>
      <c r="F16" s="45">
        <v>14</v>
      </c>
      <c r="H16" s="131" t="s">
        <v>420</v>
      </c>
      <c r="I16" s="45"/>
      <c r="K16" s="131" t="s">
        <v>444</v>
      </c>
      <c r="L16" s="45"/>
    </row>
    <row r="17" spans="2:12" x14ac:dyDescent="0.2">
      <c r="B17" s="131" t="s">
        <v>456</v>
      </c>
      <c r="C17" s="45">
        <v>303</v>
      </c>
      <c r="D17"/>
      <c r="E17" s="131" t="s">
        <v>446</v>
      </c>
      <c r="F17" s="45">
        <v>10</v>
      </c>
      <c r="H17" s="131" t="s">
        <v>424</v>
      </c>
      <c r="I17" s="45"/>
      <c r="K17" s="131" t="s">
        <v>420</v>
      </c>
      <c r="L17" s="45"/>
    </row>
    <row r="18" spans="2:12" x14ac:dyDescent="0.2">
      <c r="B18" s="131" t="s">
        <v>446</v>
      </c>
      <c r="C18" s="45">
        <v>241</v>
      </c>
      <c r="D18"/>
      <c r="E18" s="131" t="s">
        <v>456</v>
      </c>
      <c r="F18" s="45">
        <v>8</v>
      </c>
      <c r="H18" s="131" t="s">
        <v>411</v>
      </c>
      <c r="I18" s="45"/>
      <c r="K18" s="131" t="s">
        <v>413</v>
      </c>
      <c r="L18" s="45"/>
    </row>
    <row r="19" spans="2:12" x14ac:dyDescent="0.2">
      <c r="B19" s="131" t="s">
        <v>474</v>
      </c>
      <c r="C19" s="45">
        <v>216</v>
      </c>
      <c r="D19"/>
      <c r="E19" s="131" t="s">
        <v>474</v>
      </c>
      <c r="F19" s="45">
        <v>7</v>
      </c>
      <c r="H19" s="131" t="s">
        <v>422</v>
      </c>
      <c r="I19" s="45"/>
      <c r="K19" s="131" t="s">
        <v>466</v>
      </c>
      <c r="L19" s="45"/>
    </row>
    <row r="20" spans="2:12" x14ac:dyDescent="0.2">
      <c r="B20" s="131" t="s">
        <v>472</v>
      </c>
      <c r="C20" s="45">
        <v>194</v>
      </c>
      <c r="D20"/>
      <c r="E20" s="131" t="s">
        <v>454</v>
      </c>
      <c r="F20" s="45">
        <v>6</v>
      </c>
      <c r="H20" s="131" t="s">
        <v>431</v>
      </c>
      <c r="I20" s="45"/>
      <c r="K20" s="131" t="s">
        <v>411</v>
      </c>
      <c r="L20" s="45"/>
    </row>
    <row r="21" spans="2:12" x14ac:dyDescent="0.2">
      <c r="B21" s="131" t="s">
        <v>462</v>
      </c>
      <c r="C21" s="45">
        <v>109</v>
      </c>
      <c r="D21"/>
      <c r="E21" s="131" t="s">
        <v>449</v>
      </c>
      <c r="F21" s="45">
        <v>4</v>
      </c>
      <c r="H21" s="131" t="s">
        <v>480</v>
      </c>
      <c r="I21" s="45"/>
      <c r="K21" s="131" t="s">
        <v>480</v>
      </c>
      <c r="L21" s="45"/>
    </row>
    <row r="22" spans="2:12" x14ac:dyDescent="0.2">
      <c r="B22" s="131" t="s">
        <v>470</v>
      </c>
      <c r="C22" s="45">
        <v>109</v>
      </c>
      <c r="D22"/>
      <c r="E22" s="131" t="s">
        <v>478</v>
      </c>
      <c r="F22" s="45">
        <v>3</v>
      </c>
      <c r="H22" s="131" t="s">
        <v>464</v>
      </c>
      <c r="I22" s="45"/>
      <c r="K22" s="131" t="s">
        <v>476</v>
      </c>
      <c r="L22" s="45"/>
    </row>
    <row r="23" spans="2:12" x14ac:dyDescent="0.2">
      <c r="B23" s="131" t="s">
        <v>437</v>
      </c>
      <c r="C23" s="45">
        <v>100</v>
      </c>
      <c r="D23"/>
      <c r="E23" s="131" t="s">
        <v>462</v>
      </c>
      <c r="F23" s="45">
        <v>3</v>
      </c>
      <c r="H23" s="131" t="s">
        <v>444</v>
      </c>
      <c r="I23" s="45"/>
      <c r="K23" s="131" t="s">
        <v>435</v>
      </c>
      <c r="L23" s="45"/>
    </row>
    <row r="24" spans="2:12" x14ac:dyDescent="0.2">
      <c r="B24" s="131" t="s">
        <v>449</v>
      </c>
      <c r="C24" s="45">
        <v>97</v>
      </c>
      <c r="D24"/>
      <c r="E24" s="131" t="s">
        <v>403</v>
      </c>
      <c r="F24" s="45">
        <v>3</v>
      </c>
      <c r="H24" s="131" t="s">
        <v>435</v>
      </c>
      <c r="I24" s="45"/>
      <c r="K24" s="131" t="s">
        <v>424</v>
      </c>
      <c r="L24" s="45"/>
    </row>
    <row r="25" spans="2:12" x14ac:dyDescent="0.2">
      <c r="B25" s="131" t="s">
        <v>433</v>
      </c>
      <c r="C25" s="45">
        <v>95</v>
      </c>
      <c r="D25"/>
      <c r="E25" s="131" t="s">
        <v>418</v>
      </c>
      <c r="F25" s="45">
        <v>3</v>
      </c>
      <c r="H25" s="131" t="s">
        <v>413</v>
      </c>
      <c r="I25" s="45"/>
      <c r="K25" s="131" t="s">
        <v>464</v>
      </c>
      <c r="L25" s="45"/>
    </row>
    <row r="26" spans="2:12" x14ac:dyDescent="0.2">
      <c r="B26" s="131" t="s">
        <v>403</v>
      </c>
      <c r="C26" s="45">
        <v>91</v>
      </c>
      <c r="D26"/>
      <c r="E26" s="131" t="s">
        <v>406</v>
      </c>
      <c r="F26" s="45">
        <v>3</v>
      </c>
      <c r="H26" s="131" t="s">
        <v>452</v>
      </c>
      <c r="I26" s="45"/>
      <c r="K26" s="131" t="s">
        <v>422</v>
      </c>
      <c r="L26" s="45"/>
    </row>
    <row r="27" spans="2:12" x14ac:dyDescent="0.2">
      <c r="B27" s="131" t="s">
        <v>439</v>
      </c>
      <c r="C27" s="45">
        <v>81</v>
      </c>
      <c r="D27"/>
      <c r="E27" s="131" t="s">
        <v>439</v>
      </c>
      <c r="F27" s="45">
        <v>3</v>
      </c>
      <c r="H27" s="131" t="s">
        <v>466</v>
      </c>
      <c r="I27" s="45"/>
      <c r="K27" s="131" t="s">
        <v>431</v>
      </c>
      <c r="L27" s="45"/>
    </row>
    <row r="28" spans="2:12" x14ac:dyDescent="0.2">
      <c r="B28" s="131" t="s">
        <v>409</v>
      </c>
      <c r="C28" s="45">
        <v>79</v>
      </c>
      <c r="D28"/>
      <c r="E28" s="131" t="s">
        <v>409</v>
      </c>
      <c r="F28" s="45">
        <v>3</v>
      </c>
      <c r="H28" s="131" t="s">
        <v>429</v>
      </c>
      <c r="I28" s="45"/>
      <c r="K28" s="131" t="s">
        <v>429</v>
      </c>
      <c r="L28" s="45"/>
    </row>
    <row r="29" spans="2:12" x14ac:dyDescent="0.2">
      <c r="B29" s="131" t="s">
        <v>415</v>
      </c>
      <c r="C29" s="45">
        <v>75</v>
      </c>
      <c r="D29"/>
      <c r="E29" s="131" t="s">
        <v>472</v>
      </c>
      <c r="F29" s="45">
        <v>2</v>
      </c>
      <c r="H29" s="131" t="s">
        <v>427</v>
      </c>
      <c r="I29" s="45">
        <v>2</v>
      </c>
      <c r="K29" s="131" t="s">
        <v>470</v>
      </c>
      <c r="L29" s="45">
        <v>1</v>
      </c>
    </row>
    <row r="30" spans="2:12" x14ac:dyDescent="0.2">
      <c r="B30" s="131" t="s">
        <v>454</v>
      </c>
      <c r="C30" s="45">
        <v>57</v>
      </c>
      <c r="D30"/>
      <c r="E30" s="131" t="s">
        <v>437</v>
      </c>
      <c r="F30" s="45">
        <v>2</v>
      </c>
      <c r="H30" s="131" t="s">
        <v>398</v>
      </c>
      <c r="I30" s="45">
        <v>4</v>
      </c>
      <c r="K30" s="131" t="s">
        <v>427</v>
      </c>
      <c r="L30" s="45">
        <v>1</v>
      </c>
    </row>
    <row r="31" spans="2:12" x14ac:dyDescent="0.2">
      <c r="B31" s="131" t="s">
        <v>478</v>
      </c>
      <c r="C31" s="45">
        <v>50</v>
      </c>
      <c r="D31"/>
      <c r="E31" s="131" t="s">
        <v>442</v>
      </c>
      <c r="F31" s="45">
        <v>2</v>
      </c>
      <c r="H31" s="131" t="s">
        <v>406</v>
      </c>
      <c r="I31" s="45">
        <v>4</v>
      </c>
      <c r="K31" s="131" t="s">
        <v>398</v>
      </c>
      <c r="L31" s="45">
        <v>1</v>
      </c>
    </row>
    <row r="32" spans="2:12" x14ac:dyDescent="0.2">
      <c r="B32" s="131" t="s">
        <v>442</v>
      </c>
      <c r="C32" s="45">
        <v>39</v>
      </c>
      <c r="D32"/>
      <c r="E32" s="131" t="s">
        <v>433</v>
      </c>
      <c r="F32" s="45">
        <v>2</v>
      </c>
      <c r="H32" s="131" t="s">
        <v>418</v>
      </c>
      <c r="I32" s="45">
        <v>38</v>
      </c>
      <c r="K32" s="131" t="s">
        <v>433</v>
      </c>
      <c r="L32" s="45">
        <v>2</v>
      </c>
    </row>
    <row r="33" spans="2:12" x14ac:dyDescent="0.2">
      <c r="B33" s="131" t="s">
        <v>418</v>
      </c>
      <c r="C33" s="45">
        <v>38</v>
      </c>
      <c r="D33"/>
      <c r="E33" s="131" t="s">
        <v>415</v>
      </c>
      <c r="F33" s="45">
        <v>2</v>
      </c>
      <c r="H33" s="131" t="s">
        <v>442</v>
      </c>
      <c r="I33" s="45">
        <v>39</v>
      </c>
      <c r="K33" s="131" t="s">
        <v>437</v>
      </c>
      <c r="L33" s="45">
        <v>2</v>
      </c>
    </row>
    <row r="34" spans="2:12" x14ac:dyDescent="0.2">
      <c r="B34" s="131" t="s">
        <v>406</v>
      </c>
      <c r="C34" s="45">
        <v>4</v>
      </c>
      <c r="D34"/>
      <c r="E34" s="131" t="s">
        <v>427</v>
      </c>
      <c r="F34" s="45">
        <v>1</v>
      </c>
      <c r="H34" s="131" t="s">
        <v>478</v>
      </c>
      <c r="I34" s="45">
        <v>50</v>
      </c>
      <c r="K34" s="131" t="s">
        <v>472</v>
      </c>
      <c r="L34" s="45">
        <v>2</v>
      </c>
    </row>
    <row r="35" spans="2:12" x14ac:dyDescent="0.2">
      <c r="B35" s="131" t="s">
        <v>398</v>
      </c>
      <c r="C35" s="45">
        <v>4</v>
      </c>
      <c r="D35"/>
      <c r="E35" s="131" t="s">
        <v>470</v>
      </c>
      <c r="F35" s="45">
        <v>1</v>
      </c>
      <c r="H35" s="131" t="s">
        <v>454</v>
      </c>
      <c r="I35" s="45">
        <v>57</v>
      </c>
      <c r="K35" s="131" t="s">
        <v>442</v>
      </c>
      <c r="L35" s="45">
        <v>2</v>
      </c>
    </row>
    <row r="36" spans="2:12" x14ac:dyDescent="0.2">
      <c r="B36" s="131" t="s">
        <v>427</v>
      </c>
      <c r="C36" s="45">
        <v>2</v>
      </c>
      <c r="D36"/>
      <c r="E36" s="131" t="s">
        <v>398</v>
      </c>
      <c r="F36" s="45">
        <v>1</v>
      </c>
      <c r="H36" s="131" t="s">
        <v>415</v>
      </c>
      <c r="I36" s="45">
        <v>75</v>
      </c>
      <c r="K36" s="131" t="s">
        <v>415</v>
      </c>
      <c r="L36" s="45">
        <v>2</v>
      </c>
    </row>
    <row r="37" spans="2:12" x14ac:dyDescent="0.2">
      <c r="B37" s="131" t="s">
        <v>420</v>
      </c>
      <c r="C37" s="45"/>
      <c r="D37"/>
      <c r="E37" s="131" t="s">
        <v>480</v>
      </c>
      <c r="F37" s="45"/>
      <c r="H37" s="131" t="s">
        <v>409</v>
      </c>
      <c r="I37" s="45">
        <v>79</v>
      </c>
      <c r="K37" s="131" t="s">
        <v>478</v>
      </c>
      <c r="L37" s="45">
        <v>3</v>
      </c>
    </row>
    <row r="38" spans="2:12" x14ac:dyDescent="0.2">
      <c r="B38" s="131" t="s">
        <v>464</v>
      </c>
      <c r="C38" s="45"/>
      <c r="D38"/>
      <c r="E38" s="131" t="s">
        <v>444</v>
      </c>
      <c r="F38" s="45"/>
      <c r="H38" s="131" t="s">
        <v>439</v>
      </c>
      <c r="I38" s="45">
        <v>81</v>
      </c>
      <c r="K38" s="131" t="s">
        <v>462</v>
      </c>
      <c r="L38" s="45">
        <v>3</v>
      </c>
    </row>
    <row r="39" spans="2:12" x14ac:dyDescent="0.2">
      <c r="B39" s="131" t="s">
        <v>466</v>
      </c>
      <c r="C39" s="45"/>
      <c r="D39"/>
      <c r="E39" s="131" t="s">
        <v>431</v>
      </c>
      <c r="F39" s="45"/>
      <c r="H39" s="131" t="s">
        <v>403</v>
      </c>
      <c r="I39" s="45">
        <v>91</v>
      </c>
      <c r="K39" s="131" t="s">
        <v>403</v>
      </c>
      <c r="L39" s="45">
        <v>3</v>
      </c>
    </row>
    <row r="40" spans="2:12" x14ac:dyDescent="0.2">
      <c r="B40" s="131" t="s">
        <v>424</v>
      </c>
      <c r="C40" s="45"/>
      <c r="D40"/>
      <c r="E40" s="131" t="s">
        <v>420</v>
      </c>
      <c r="F40" s="45"/>
      <c r="H40" s="131" t="s">
        <v>433</v>
      </c>
      <c r="I40" s="45">
        <v>95</v>
      </c>
      <c r="K40" s="131" t="s">
        <v>439</v>
      </c>
      <c r="L40" s="45">
        <v>3</v>
      </c>
    </row>
    <row r="41" spans="2:12" x14ac:dyDescent="0.2">
      <c r="B41" s="131" t="s">
        <v>413</v>
      </c>
      <c r="C41" s="45"/>
      <c r="D41"/>
      <c r="E41" s="131" t="s">
        <v>464</v>
      </c>
      <c r="F41" s="45"/>
      <c r="H41" s="131" t="s">
        <v>449</v>
      </c>
      <c r="I41" s="45">
        <v>97</v>
      </c>
      <c r="K41" s="131" t="s">
        <v>418</v>
      </c>
      <c r="L41" s="45">
        <v>3</v>
      </c>
    </row>
    <row r="42" spans="2:12" x14ac:dyDescent="0.2">
      <c r="B42" s="131" t="s">
        <v>435</v>
      </c>
      <c r="C42" s="45"/>
      <c r="D42"/>
      <c r="E42" s="131" t="s">
        <v>452</v>
      </c>
      <c r="F42" s="45"/>
      <c r="H42" s="131" t="s">
        <v>437</v>
      </c>
      <c r="I42" s="45">
        <v>100</v>
      </c>
      <c r="K42" s="131" t="s">
        <v>409</v>
      </c>
      <c r="L42" s="45">
        <v>3</v>
      </c>
    </row>
    <row r="43" spans="2:12" x14ac:dyDescent="0.2">
      <c r="B43" s="131" t="s">
        <v>429</v>
      </c>
      <c r="C43" s="45"/>
      <c r="D43"/>
      <c r="E43" s="131" t="s">
        <v>411</v>
      </c>
      <c r="F43" s="45"/>
      <c r="H43" s="131" t="s">
        <v>462</v>
      </c>
      <c r="I43" s="45">
        <v>109</v>
      </c>
      <c r="K43" s="131" t="s">
        <v>406</v>
      </c>
      <c r="L43" s="45">
        <v>3</v>
      </c>
    </row>
    <row r="44" spans="2:12" x14ac:dyDescent="0.2">
      <c r="B44" s="131" t="s">
        <v>444</v>
      </c>
      <c r="C44" s="45"/>
      <c r="D44"/>
      <c r="E44" s="131" t="s">
        <v>429</v>
      </c>
      <c r="F44" s="45"/>
      <c r="H44" s="131" t="s">
        <v>470</v>
      </c>
      <c r="I44" s="45">
        <v>109</v>
      </c>
      <c r="K44" s="131" t="s">
        <v>449</v>
      </c>
      <c r="L44" s="45">
        <v>4</v>
      </c>
    </row>
    <row r="45" spans="2:12" x14ac:dyDescent="0.2">
      <c r="B45" s="131" t="s">
        <v>452</v>
      </c>
      <c r="C45" s="45"/>
      <c r="D45"/>
      <c r="E45" s="131" t="s">
        <v>435</v>
      </c>
      <c r="F45" s="45"/>
      <c r="H45" s="131" t="s">
        <v>472</v>
      </c>
      <c r="I45" s="45">
        <v>194</v>
      </c>
      <c r="K45" s="131" t="s">
        <v>454</v>
      </c>
      <c r="L45" s="45">
        <v>6</v>
      </c>
    </row>
    <row r="46" spans="2:12" x14ac:dyDescent="0.2">
      <c r="B46" s="131" t="s">
        <v>411</v>
      </c>
      <c r="C46" s="45"/>
      <c r="D46"/>
      <c r="E46" s="131" t="s">
        <v>466</v>
      </c>
      <c r="F46" s="45"/>
      <c r="H46" s="131" t="s">
        <v>474</v>
      </c>
      <c r="I46" s="45">
        <v>216</v>
      </c>
      <c r="K46" s="131" t="s">
        <v>474</v>
      </c>
      <c r="L46" s="45">
        <v>7</v>
      </c>
    </row>
    <row r="47" spans="2:12" x14ac:dyDescent="0.2">
      <c r="B47" s="131" t="s">
        <v>480</v>
      </c>
      <c r="C47" s="45"/>
      <c r="D47"/>
      <c r="E47" s="131" t="s">
        <v>422</v>
      </c>
      <c r="F47" s="45"/>
      <c r="H47" s="131" t="s">
        <v>446</v>
      </c>
      <c r="I47" s="45">
        <v>241</v>
      </c>
      <c r="K47" s="131" t="s">
        <v>456</v>
      </c>
      <c r="L47" s="45">
        <v>8</v>
      </c>
    </row>
    <row r="48" spans="2:12" x14ac:dyDescent="0.2">
      <c r="B48" s="131" t="s">
        <v>422</v>
      </c>
      <c r="C48" s="45"/>
      <c r="D48"/>
      <c r="E48" s="131" t="s">
        <v>424</v>
      </c>
      <c r="F48" s="45"/>
      <c r="H48" s="131" t="s">
        <v>456</v>
      </c>
      <c r="I48" s="45">
        <v>303</v>
      </c>
      <c r="K48" s="131" t="s">
        <v>446</v>
      </c>
      <c r="L48" s="45">
        <v>10</v>
      </c>
    </row>
    <row r="49" spans="2:12" x14ac:dyDescent="0.2">
      <c r="B49" s="131" t="s">
        <v>431</v>
      </c>
      <c r="C49" s="45"/>
      <c r="D49"/>
      <c r="E49" s="131" t="s">
        <v>413</v>
      </c>
      <c r="F49" s="45"/>
      <c r="H49" s="131" t="s">
        <v>482</v>
      </c>
      <c r="I49" s="45">
        <v>878</v>
      </c>
      <c r="K49" s="131" t="s">
        <v>482</v>
      </c>
      <c r="L49" s="45">
        <v>14</v>
      </c>
    </row>
    <row r="50" spans="2:12" x14ac:dyDescent="0.2">
      <c r="B50" s="131" t="s">
        <v>476</v>
      </c>
      <c r="C50" s="45"/>
      <c r="D50"/>
      <c r="E50" s="131" t="s">
        <v>476</v>
      </c>
      <c r="F50" s="45"/>
      <c r="H50" s="131" t="s">
        <v>460</v>
      </c>
      <c r="I50" s="45">
        <v>1135</v>
      </c>
      <c r="K50" s="131" t="s">
        <v>458</v>
      </c>
      <c r="L50" s="45">
        <v>22</v>
      </c>
    </row>
    <row r="51" spans="2:12" x14ac:dyDescent="0.2">
      <c r="B51" s="131" t="s">
        <v>468</v>
      </c>
      <c r="C51" s="45"/>
      <c r="D51"/>
      <c r="E51" s="131" t="s">
        <v>468</v>
      </c>
      <c r="F51" s="45"/>
      <c r="H51" s="131" t="s">
        <v>458</v>
      </c>
      <c r="I51" s="45">
        <v>2259</v>
      </c>
      <c r="K51" s="131" t="s">
        <v>460</v>
      </c>
      <c r="L51" s="45">
        <v>24</v>
      </c>
    </row>
    <row r="52" spans="2:12" x14ac:dyDescent="0.2">
      <c r="B52" s="131" t="s">
        <v>541</v>
      </c>
      <c r="C52" s="45">
        <v>6256</v>
      </c>
      <c r="D52"/>
      <c r="E52" s="131" t="s">
        <v>541</v>
      </c>
      <c r="F52" s="45">
        <v>129</v>
      </c>
      <c r="H52" s="131" t="s">
        <v>541</v>
      </c>
      <c r="I52" s="45">
        <v>6256</v>
      </c>
      <c r="K52" s="131" t="s">
        <v>541</v>
      </c>
      <c r="L52" s="45">
        <v>129</v>
      </c>
    </row>
    <row r="53" spans="2:12" x14ac:dyDescent="0.2">
      <c r="B53"/>
      <c r="C53"/>
      <c r="D53"/>
      <c r="E53"/>
      <c r="F53"/>
    </row>
    <row r="54" spans="2:12" x14ac:dyDescent="0.2">
      <c r="B54" s="131"/>
      <c r="C54" s="45"/>
      <c r="D54" s="45"/>
      <c r="E54" s="131"/>
      <c r="F54" s="45"/>
    </row>
    <row r="55" spans="2:12" x14ac:dyDescent="0.2">
      <c r="B55" s="131"/>
      <c r="C55" s="45"/>
      <c r="D55" s="45"/>
      <c r="E55" s="131"/>
      <c r="F55" s="45"/>
    </row>
    <row r="56" spans="2:12" x14ac:dyDescent="0.2">
      <c r="B56" s="131"/>
      <c r="C56" s="45"/>
      <c r="D56" s="45"/>
      <c r="E56" s="131"/>
      <c r="F56" s="45"/>
    </row>
    <row r="57" spans="2:12" x14ac:dyDescent="0.2">
      <c r="B57" s="131"/>
      <c r="C57" s="45"/>
      <c r="D57" s="45"/>
      <c r="E57" s="131"/>
      <c r="F57" s="45"/>
    </row>
    <row r="58" spans="2:12" x14ac:dyDescent="0.2">
      <c r="B58" s="3" t="s">
        <v>505</v>
      </c>
      <c r="C58" t="s" vm="12">
        <v>486</v>
      </c>
      <c r="D58"/>
      <c r="E58" s="3" t="s">
        <v>505</v>
      </c>
      <c r="F58" t="s" vm="12">
        <v>486</v>
      </c>
      <c r="H58" s="3" t="s">
        <v>505</v>
      </c>
      <c r="I58" t="s" vm="12">
        <v>486</v>
      </c>
      <c r="K58" s="3" t="s">
        <v>505</v>
      </c>
      <c r="L58" t="s" vm="12">
        <v>486</v>
      </c>
    </row>
    <row r="59" spans="2:12" x14ac:dyDescent="0.2">
      <c r="B59" s="3" t="s">
        <v>506</v>
      </c>
      <c r="C59" t="s" vm="10">
        <v>552</v>
      </c>
      <c r="D59"/>
      <c r="E59" s="3" t="s">
        <v>506</v>
      </c>
      <c r="F59" t="s" vm="10">
        <v>552</v>
      </c>
      <c r="H59" s="3" t="s">
        <v>506</v>
      </c>
      <c r="I59" t="s" vm="10">
        <v>552</v>
      </c>
      <c r="K59" s="3" t="s">
        <v>506</v>
      </c>
      <c r="L59" t="s" vm="10">
        <v>552</v>
      </c>
    </row>
    <row r="60" spans="2:12" x14ac:dyDescent="0.2">
      <c r="B60" s="3" t="s">
        <v>548</v>
      </c>
      <c r="C60" t="s" vm="17">
        <v>363</v>
      </c>
      <c r="D60"/>
      <c r="E60" s="3" t="s">
        <v>548</v>
      </c>
      <c r="F60" t="s" vm="17">
        <v>363</v>
      </c>
      <c r="H60" s="3" t="s">
        <v>548</v>
      </c>
      <c r="I60" t="s" vm="17">
        <v>363</v>
      </c>
      <c r="K60" s="3" t="s">
        <v>548</v>
      </c>
      <c r="L60" t="s" vm="17">
        <v>363</v>
      </c>
    </row>
    <row r="61" spans="2:12" x14ac:dyDescent="0.2">
      <c r="B61" s="3" t="s">
        <v>549</v>
      </c>
      <c r="C61" t="s" vm="4">
        <v>560</v>
      </c>
      <c r="D61"/>
      <c r="E61" s="3" t="s">
        <v>549</v>
      </c>
      <c r="F61" t="s" vm="4">
        <v>560</v>
      </c>
      <c r="H61" s="3" t="s">
        <v>549</v>
      </c>
      <c r="I61" t="s" vm="4">
        <v>560</v>
      </c>
      <c r="K61" s="3" t="s">
        <v>549</v>
      </c>
      <c r="L61" t="s" vm="4">
        <v>560</v>
      </c>
    </row>
    <row r="62" spans="2:12" x14ac:dyDescent="0.2">
      <c r="H62" s="14"/>
      <c r="I62" s="14"/>
      <c r="J62" s="14"/>
      <c r="K62" s="14"/>
      <c r="L62" s="14"/>
    </row>
    <row r="63" spans="2:12" x14ac:dyDescent="0.2">
      <c r="B63" s="3" t="s">
        <v>542</v>
      </c>
      <c r="C63" t="s">
        <v>539</v>
      </c>
      <c r="D63"/>
      <c r="E63" s="3" t="s">
        <v>542</v>
      </c>
      <c r="F63" t="s">
        <v>543</v>
      </c>
      <c r="H63" s="3" t="s">
        <v>542</v>
      </c>
      <c r="I63" t="s">
        <v>539</v>
      </c>
      <c r="K63" s="3" t="s">
        <v>542</v>
      </c>
      <c r="L63" t="s">
        <v>543</v>
      </c>
    </row>
    <row r="64" spans="2:12" x14ac:dyDescent="0.2">
      <c r="B64" s="4" t="s">
        <v>456</v>
      </c>
      <c r="C64" s="7">
        <v>3145</v>
      </c>
      <c r="D64"/>
      <c r="E64" s="4" t="s">
        <v>456</v>
      </c>
      <c r="F64" s="7">
        <v>26</v>
      </c>
      <c r="H64" s="4" t="s">
        <v>468</v>
      </c>
      <c r="I64" s="7"/>
      <c r="K64" s="4" t="s">
        <v>468</v>
      </c>
      <c r="L64" s="7"/>
    </row>
    <row r="65" spans="2:12" x14ac:dyDescent="0.2">
      <c r="B65" s="4" t="s">
        <v>458</v>
      </c>
      <c r="C65" s="7">
        <v>2575</v>
      </c>
      <c r="D65"/>
      <c r="E65" s="4" t="s">
        <v>454</v>
      </c>
      <c r="F65" s="7">
        <v>18</v>
      </c>
      <c r="H65" s="4" t="s">
        <v>431</v>
      </c>
      <c r="I65" s="7"/>
      <c r="K65" s="4" t="s">
        <v>431</v>
      </c>
      <c r="L65" s="7"/>
    </row>
    <row r="66" spans="2:12" x14ac:dyDescent="0.2">
      <c r="B66" s="4" t="s">
        <v>474</v>
      </c>
      <c r="C66" s="7">
        <v>2422</v>
      </c>
      <c r="D66"/>
      <c r="E66" s="4" t="s">
        <v>406</v>
      </c>
      <c r="F66" s="7">
        <v>15</v>
      </c>
      <c r="H66" s="4" t="s">
        <v>422</v>
      </c>
      <c r="I66" s="7"/>
      <c r="K66" s="4" t="s">
        <v>422</v>
      </c>
      <c r="L66" s="7"/>
    </row>
    <row r="67" spans="2:12" x14ac:dyDescent="0.2">
      <c r="B67" s="4" t="s">
        <v>454</v>
      </c>
      <c r="C67" s="7">
        <v>1498</v>
      </c>
      <c r="D67"/>
      <c r="E67" s="4" t="s">
        <v>474</v>
      </c>
      <c r="F67" s="7">
        <v>15</v>
      </c>
      <c r="H67" s="4" t="s">
        <v>403</v>
      </c>
      <c r="I67" s="7"/>
      <c r="K67" s="4" t="s">
        <v>403</v>
      </c>
      <c r="L67" s="7"/>
    </row>
    <row r="68" spans="2:12" x14ac:dyDescent="0.2">
      <c r="B68" s="4" t="s">
        <v>460</v>
      </c>
      <c r="C68" s="7">
        <v>1369</v>
      </c>
      <c r="D68"/>
      <c r="E68" s="4" t="s">
        <v>458</v>
      </c>
      <c r="F68" s="7">
        <v>13</v>
      </c>
      <c r="H68" s="4" t="s">
        <v>427</v>
      </c>
      <c r="I68" s="7"/>
      <c r="K68" s="4" t="s">
        <v>427</v>
      </c>
      <c r="L68" s="7"/>
    </row>
    <row r="69" spans="2:12" x14ac:dyDescent="0.2">
      <c r="B69" s="4" t="s">
        <v>424</v>
      </c>
      <c r="C69" s="7">
        <v>537</v>
      </c>
      <c r="D69"/>
      <c r="E69" s="4" t="s">
        <v>446</v>
      </c>
      <c r="F69" s="7">
        <v>11</v>
      </c>
      <c r="H69" s="4" t="s">
        <v>444</v>
      </c>
      <c r="I69" s="7"/>
      <c r="K69" s="4" t="s">
        <v>444</v>
      </c>
      <c r="L69" s="7"/>
    </row>
    <row r="70" spans="2:12" x14ac:dyDescent="0.2">
      <c r="B70" s="4" t="s">
        <v>435</v>
      </c>
      <c r="C70" s="7">
        <v>532</v>
      </c>
      <c r="D70"/>
      <c r="E70" s="4" t="s">
        <v>424</v>
      </c>
      <c r="F70" s="7">
        <v>10</v>
      </c>
      <c r="H70" s="4" t="s">
        <v>398</v>
      </c>
      <c r="I70" s="7"/>
      <c r="K70" s="4" t="s">
        <v>398</v>
      </c>
      <c r="L70" s="7"/>
    </row>
    <row r="71" spans="2:12" x14ac:dyDescent="0.2">
      <c r="B71" s="4" t="s">
        <v>482</v>
      </c>
      <c r="C71" s="7">
        <v>524</v>
      </c>
      <c r="D71"/>
      <c r="E71" s="4" t="s">
        <v>418</v>
      </c>
      <c r="F71" s="7">
        <v>9</v>
      </c>
      <c r="H71" s="4" t="s">
        <v>411</v>
      </c>
      <c r="I71" s="7"/>
      <c r="K71" s="4" t="s">
        <v>411</v>
      </c>
      <c r="L71" s="7"/>
    </row>
    <row r="72" spans="2:12" x14ac:dyDescent="0.2">
      <c r="B72" s="4" t="s">
        <v>446</v>
      </c>
      <c r="C72" s="7">
        <v>365</v>
      </c>
      <c r="D72"/>
      <c r="E72" s="4" t="s">
        <v>435</v>
      </c>
      <c r="F72" s="7">
        <v>9</v>
      </c>
      <c r="H72" s="4" t="s">
        <v>466</v>
      </c>
      <c r="I72" s="7"/>
      <c r="K72" s="4" t="s">
        <v>466</v>
      </c>
      <c r="L72" s="7"/>
    </row>
    <row r="73" spans="2:12" x14ac:dyDescent="0.2">
      <c r="B73" s="4" t="s">
        <v>452</v>
      </c>
      <c r="C73" s="7">
        <v>187</v>
      </c>
      <c r="D73"/>
      <c r="E73" s="4" t="s">
        <v>415</v>
      </c>
      <c r="F73" s="7">
        <v>9</v>
      </c>
      <c r="H73" s="4" t="s">
        <v>433</v>
      </c>
      <c r="I73" s="7">
        <v>1</v>
      </c>
      <c r="K73" s="4" t="s">
        <v>433</v>
      </c>
      <c r="L73" s="7">
        <v>1</v>
      </c>
    </row>
    <row r="74" spans="2:12" x14ac:dyDescent="0.2">
      <c r="B74" s="4" t="s">
        <v>470</v>
      </c>
      <c r="C74" s="7">
        <v>77</v>
      </c>
      <c r="D74"/>
      <c r="E74" s="4" t="s">
        <v>460</v>
      </c>
      <c r="F74" s="7">
        <v>8</v>
      </c>
      <c r="H74" s="4" t="s">
        <v>476</v>
      </c>
      <c r="I74" s="7">
        <v>1</v>
      </c>
      <c r="K74" s="4" t="s">
        <v>413</v>
      </c>
      <c r="L74" s="7">
        <v>1</v>
      </c>
    </row>
    <row r="75" spans="2:12" x14ac:dyDescent="0.2">
      <c r="B75" s="4" t="s">
        <v>409</v>
      </c>
      <c r="C75" s="7">
        <v>74</v>
      </c>
      <c r="D75"/>
      <c r="E75" s="4" t="s">
        <v>482</v>
      </c>
      <c r="F75" s="7">
        <v>7</v>
      </c>
      <c r="H75" s="4" t="s">
        <v>413</v>
      </c>
      <c r="I75" s="7">
        <v>1</v>
      </c>
      <c r="K75" s="4" t="s">
        <v>472</v>
      </c>
      <c r="L75" s="7">
        <v>1</v>
      </c>
    </row>
    <row r="76" spans="2:12" x14ac:dyDescent="0.2">
      <c r="B76" s="4" t="s">
        <v>415</v>
      </c>
      <c r="C76" s="7">
        <v>37</v>
      </c>
      <c r="D76"/>
      <c r="E76" s="4" t="s">
        <v>409</v>
      </c>
      <c r="F76" s="7">
        <v>6</v>
      </c>
      <c r="H76" s="4" t="s">
        <v>429</v>
      </c>
      <c r="I76" s="7">
        <v>1</v>
      </c>
      <c r="K76" s="4" t="s">
        <v>429</v>
      </c>
      <c r="L76" s="7">
        <v>1</v>
      </c>
    </row>
    <row r="77" spans="2:12" x14ac:dyDescent="0.2">
      <c r="B77" s="4" t="s">
        <v>437</v>
      </c>
      <c r="C77" s="7">
        <v>31</v>
      </c>
      <c r="D77"/>
      <c r="E77" s="4" t="s">
        <v>478</v>
      </c>
      <c r="F77" s="7">
        <v>5</v>
      </c>
      <c r="H77" s="4" t="s">
        <v>439</v>
      </c>
      <c r="I77" s="7">
        <v>2</v>
      </c>
      <c r="K77" s="4" t="s">
        <v>464</v>
      </c>
      <c r="L77" s="7">
        <v>1</v>
      </c>
    </row>
    <row r="78" spans="2:12" x14ac:dyDescent="0.2">
      <c r="B78" s="4" t="s">
        <v>406</v>
      </c>
      <c r="C78" s="7">
        <v>29</v>
      </c>
      <c r="D78"/>
      <c r="E78" s="4" t="s">
        <v>449</v>
      </c>
      <c r="F78" s="7">
        <v>4</v>
      </c>
      <c r="H78" s="4" t="s">
        <v>472</v>
      </c>
      <c r="I78" s="7">
        <v>3</v>
      </c>
      <c r="K78" s="4" t="s">
        <v>476</v>
      </c>
      <c r="L78" s="7">
        <v>1</v>
      </c>
    </row>
    <row r="79" spans="2:12" x14ac:dyDescent="0.2">
      <c r="B79" s="4" t="s">
        <v>478</v>
      </c>
      <c r="C79" s="7">
        <v>19</v>
      </c>
      <c r="D79"/>
      <c r="E79" s="4" t="s">
        <v>470</v>
      </c>
      <c r="F79" s="7">
        <v>4</v>
      </c>
      <c r="H79" s="4" t="s">
        <v>480</v>
      </c>
      <c r="I79" s="7">
        <v>5</v>
      </c>
      <c r="K79" s="4" t="s">
        <v>439</v>
      </c>
      <c r="L79" s="7">
        <v>1</v>
      </c>
    </row>
    <row r="80" spans="2:12" x14ac:dyDescent="0.2">
      <c r="B80" s="4" t="s">
        <v>418</v>
      </c>
      <c r="C80" s="7">
        <v>17</v>
      </c>
      <c r="D80"/>
      <c r="E80" s="4" t="s">
        <v>452</v>
      </c>
      <c r="F80" s="7">
        <v>3</v>
      </c>
      <c r="H80" s="4" t="s">
        <v>420</v>
      </c>
      <c r="I80" s="7">
        <v>5</v>
      </c>
      <c r="K80" s="4" t="s">
        <v>462</v>
      </c>
      <c r="L80" s="7">
        <v>1</v>
      </c>
    </row>
    <row r="81" spans="2:12" x14ac:dyDescent="0.2">
      <c r="B81" s="4" t="s">
        <v>449</v>
      </c>
      <c r="C81" s="7">
        <v>10</v>
      </c>
      <c r="D81"/>
      <c r="E81" s="4" t="s">
        <v>437</v>
      </c>
      <c r="F81" s="7">
        <v>3</v>
      </c>
      <c r="H81" s="4" t="s">
        <v>442</v>
      </c>
      <c r="I81" s="7">
        <v>6</v>
      </c>
      <c r="K81" s="4" t="s">
        <v>442</v>
      </c>
      <c r="L81" s="7">
        <v>1</v>
      </c>
    </row>
    <row r="82" spans="2:12" x14ac:dyDescent="0.2">
      <c r="B82" s="4" t="s">
        <v>464</v>
      </c>
      <c r="C82" s="7">
        <v>10</v>
      </c>
      <c r="D82"/>
      <c r="E82" s="4" t="s">
        <v>420</v>
      </c>
      <c r="F82" s="7">
        <v>3</v>
      </c>
      <c r="H82" s="4" t="s">
        <v>462</v>
      </c>
      <c r="I82" s="7">
        <v>8</v>
      </c>
      <c r="K82" s="4" t="s">
        <v>480</v>
      </c>
      <c r="L82" s="7">
        <v>2</v>
      </c>
    </row>
    <row r="83" spans="2:12" x14ac:dyDescent="0.2">
      <c r="B83" s="4" t="s">
        <v>462</v>
      </c>
      <c r="C83" s="7">
        <v>8</v>
      </c>
      <c r="D83"/>
      <c r="E83" s="4" t="s">
        <v>480</v>
      </c>
      <c r="F83" s="7">
        <v>2</v>
      </c>
      <c r="H83" s="4" t="s">
        <v>449</v>
      </c>
      <c r="I83" s="7">
        <v>10</v>
      </c>
      <c r="K83" s="4" t="s">
        <v>452</v>
      </c>
      <c r="L83" s="7">
        <v>3</v>
      </c>
    </row>
    <row r="84" spans="2:12" x14ac:dyDescent="0.2">
      <c r="B84" s="4" t="s">
        <v>442</v>
      </c>
      <c r="C84" s="7">
        <v>6</v>
      </c>
      <c r="D84"/>
      <c r="E84" s="4" t="s">
        <v>442</v>
      </c>
      <c r="F84" s="7">
        <v>1</v>
      </c>
      <c r="H84" s="4" t="s">
        <v>464</v>
      </c>
      <c r="I84" s="7">
        <v>10</v>
      </c>
      <c r="K84" s="4" t="s">
        <v>437</v>
      </c>
      <c r="L84" s="7">
        <v>3</v>
      </c>
    </row>
    <row r="85" spans="2:12" x14ac:dyDescent="0.2">
      <c r="B85" s="4" t="s">
        <v>420</v>
      </c>
      <c r="C85" s="7">
        <v>5</v>
      </c>
      <c r="D85"/>
      <c r="E85" s="4" t="s">
        <v>462</v>
      </c>
      <c r="F85" s="7">
        <v>1</v>
      </c>
      <c r="H85" s="4" t="s">
        <v>418</v>
      </c>
      <c r="I85" s="7">
        <v>17</v>
      </c>
      <c r="K85" s="4" t="s">
        <v>420</v>
      </c>
      <c r="L85" s="7">
        <v>3</v>
      </c>
    </row>
    <row r="86" spans="2:12" x14ac:dyDescent="0.2">
      <c r="B86" s="4" t="s">
        <v>480</v>
      </c>
      <c r="C86" s="7">
        <v>5</v>
      </c>
      <c r="D86"/>
      <c r="E86" s="4" t="s">
        <v>429</v>
      </c>
      <c r="F86" s="7">
        <v>1</v>
      </c>
      <c r="H86" s="4" t="s">
        <v>478</v>
      </c>
      <c r="I86" s="7">
        <v>19</v>
      </c>
      <c r="K86" s="4" t="s">
        <v>470</v>
      </c>
      <c r="L86" s="7">
        <v>4</v>
      </c>
    </row>
    <row r="87" spans="2:12" x14ac:dyDescent="0.2">
      <c r="B87" s="4" t="s">
        <v>472</v>
      </c>
      <c r="C87" s="7">
        <v>3</v>
      </c>
      <c r="D87"/>
      <c r="E87" s="4" t="s">
        <v>464</v>
      </c>
      <c r="F87" s="7">
        <v>1</v>
      </c>
      <c r="H87" s="4" t="s">
        <v>406</v>
      </c>
      <c r="I87" s="7">
        <v>29</v>
      </c>
      <c r="K87" s="4" t="s">
        <v>449</v>
      </c>
      <c r="L87" s="7">
        <v>4</v>
      </c>
    </row>
    <row r="88" spans="2:12" x14ac:dyDescent="0.2">
      <c r="B88" s="4" t="s">
        <v>439</v>
      </c>
      <c r="C88" s="7">
        <v>2</v>
      </c>
      <c r="D88"/>
      <c r="E88" s="4" t="s">
        <v>439</v>
      </c>
      <c r="F88" s="7">
        <v>1</v>
      </c>
      <c r="H88" s="4" t="s">
        <v>437</v>
      </c>
      <c r="I88" s="7">
        <v>31</v>
      </c>
      <c r="K88" s="4" t="s">
        <v>478</v>
      </c>
      <c r="L88" s="7">
        <v>5</v>
      </c>
    </row>
    <row r="89" spans="2:12" x14ac:dyDescent="0.2">
      <c r="B89" s="4" t="s">
        <v>413</v>
      </c>
      <c r="C89" s="7">
        <v>1</v>
      </c>
      <c r="D89"/>
      <c r="E89" s="4" t="s">
        <v>472</v>
      </c>
      <c r="F89" s="7">
        <v>1</v>
      </c>
      <c r="H89" s="4" t="s">
        <v>415</v>
      </c>
      <c r="I89" s="7">
        <v>37</v>
      </c>
      <c r="K89" s="4" t="s">
        <v>409</v>
      </c>
      <c r="L89" s="7">
        <v>6</v>
      </c>
    </row>
    <row r="90" spans="2:12" x14ac:dyDescent="0.2">
      <c r="B90" s="4" t="s">
        <v>429</v>
      </c>
      <c r="C90" s="7">
        <v>1</v>
      </c>
      <c r="D90"/>
      <c r="E90" s="4" t="s">
        <v>413</v>
      </c>
      <c r="F90" s="7">
        <v>1</v>
      </c>
      <c r="H90" s="4" t="s">
        <v>409</v>
      </c>
      <c r="I90" s="7">
        <v>74</v>
      </c>
      <c r="K90" s="4" t="s">
        <v>482</v>
      </c>
      <c r="L90" s="7">
        <v>7</v>
      </c>
    </row>
    <row r="91" spans="2:12" x14ac:dyDescent="0.2">
      <c r="B91" s="4" t="s">
        <v>433</v>
      </c>
      <c r="C91" s="7">
        <v>1</v>
      </c>
      <c r="D91"/>
      <c r="E91" s="4" t="s">
        <v>433</v>
      </c>
      <c r="F91" s="7">
        <v>1</v>
      </c>
      <c r="H91" s="4" t="s">
        <v>470</v>
      </c>
      <c r="I91" s="7">
        <v>77</v>
      </c>
      <c r="K91" s="4" t="s">
        <v>460</v>
      </c>
      <c r="L91" s="7">
        <v>8</v>
      </c>
    </row>
    <row r="92" spans="2:12" x14ac:dyDescent="0.2">
      <c r="B92" s="4" t="s">
        <v>476</v>
      </c>
      <c r="C92" s="7">
        <v>1</v>
      </c>
      <c r="D92"/>
      <c r="E92" s="4" t="s">
        <v>476</v>
      </c>
      <c r="F92" s="7">
        <v>1</v>
      </c>
      <c r="H92" s="4" t="s">
        <v>452</v>
      </c>
      <c r="I92" s="7">
        <v>187</v>
      </c>
      <c r="K92" s="4" t="s">
        <v>418</v>
      </c>
      <c r="L92" s="7">
        <v>9</v>
      </c>
    </row>
    <row r="93" spans="2:12" x14ac:dyDescent="0.2">
      <c r="B93" s="4" t="s">
        <v>431</v>
      </c>
      <c r="C93" s="7"/>
      <c r="D93"/>
      <c r="E93" s="4" t="s">
        <v>431</v>
      </c>
      <c r="F93" s="7"/>
      <c r="H93" s="4" t="s">
        <v>446</v>
      </c>
      <c r="I93" s="7">
        <v>365</v>
      </c>
      <c r="K93" s="4" t="s">
        <v>435</v>
      </c>
      <c r="L93" s="7">
        <v>9</v>
      </c>
    </row>
    <row r="94" spans="2:12" x14ac:dyDescent="0.2">
      <c r="B94" s="4" t="s">
        <v>444</v>
      </c>
      <c r="C94" s="7"/>
      <c r="D94"/>
      <c r="E94" s="4" t="s">
        <v>444</v>
      </c>
      <c r="F94" s="7"/>
      <c r="H94" s="4" t="s">
        <v>482</v>
      </c>
      <c r="I94" s="7">
        <v>524</v>
      </c>
      <c r="K94" s="4" t="s">
        <v>415</v>
      </c>
      <c r="L94" s="7">
        <v>9</v>
      </c>
    </row>
    <row r="95" spans="2:12" x14ac:dyDescent="0.2">
      <c r="B95" s="4" t="s">
        <v>411</v>
      </c>
      <c r="C95" s="7"/>
      <c r="D95"/>
      <c r="E95" s="4" t="s">
        <v>411</v>
      </c>
      <c r="F95" s="7"/>
      <c r="H95" s="4" t="s">
        <v>435</v>
      </c>
      <c r="I95" s="7">
        <v>532</v>
      </c>
      <c r="K95" s="4" t="s">
        <v>424</v>
      </c>
      <c r="L95" s="7">
        <v>10</v>
      </c>
    </row>
    <row r="96" spans="2:12" x14ac:dyDescent="0.2">
      <c r="B96" s="4" t="s">
        <v>403</v>
      </c>
      <c r="C96" s="7"/>
      <c r="D96"/>
      <c r="E96" s="4" t="s">
        <v>403</v>
      </c>
      <c r="F96" s="7"/>
      <c r="H96" s="4" t="s">
        <v>424</v>
      </c>
      <c r="I96" s="7">
        <v>537</v>
      </c>
      <c r="K96" s="4" t="s">
        <v>446</v>
      </c>
      <c r="L96" s="7">
        <v>11</v>
      </c>
    </row>
    <row r="97" spans="2:12" x14ac:dyDescent="0.2">
      <c r="B97" s="4" t="s">
        <v>466</v>
      </c>
      <c r="C97" s="7"/>
      <c r="D97"/>
      <c r="E97" s="4" t="s">
        <v>466</v>
      </c>
      <c r="F97" s="7"/>
      <c r="H97" s="4" t="s">
        <v>460</v>
      </c>
      <c r="I97" s="7">
        <v>1369</v>
      </c>
      <c r="K97" s="4" t="s">
        <v>458</v>
      </c>
      <c r="L97" s="7">
        <v>13</v>
      </c>
    </row>
    <row r="98" spans="2:12" x14ac:dyDescent="0.2">
      <c r="B98" s="4" t="s">
        <v>427</v>
      </c>
      <c r="C98" s="7"/>
      <c r="D98"/>
      <c r="E98" s="4" t="s">
        <v>427</v>
      </c>
      <c r="F98" s="7"/>
      <c r="H98" s="4" t="s">
        <v>454</v>
      </c>
      <c r="I98" s="7">
        <v>1498</v>
      </c>
      <c r="K98" s="4" t="s">
        <v>406</v>
      </c>
      <c r="L98" s="7">
        <v>15</v>
      </c>
    </row>
    <row r="99" spans="2:12" x14ac:dyDescent="0.2">
      <c r="B99" s="4" t="s">
        <v>422</v>
      </c>
      <c r="C99" s="7"/>
      <c r="D99"/>
      <c r="E99" s="4" t="s">
        <v>422</v>
      </c>
      <c r="F99" s="7"/>
      <c r="H99" s="4" t="s">
        <v>474</v>
      </c>
      <c r="I99" s="7">
        <v>2422</v>
      </c>
      <c r="K99" s="4" t="s">
        <v>474</v>
      </c>
      <c r="L99" s="7">
        <v>15</v>
      </c>
    </row>
    <row r="100" spans="2:12" x14ac:dyDescent="0.2">
      <c r="B100" s="4" t="s">
        <v>398</v>
      </c>
      <c r="C100" s="7"/>
      <c r="D100"/>
      <c r="E100" s="4" t="s">
        <v>398</v>
      </c>
      <c r="F100" s="7"/>
      <c r="H100" s="4" t="s">
        <v>458</v>
      </c>
      <c r="I100" s="7">
        <v>2575</v>
      </c>
      <c r="K100" s="4" t="s">
        <v>454</v>
      </c>
      <c r="L100" s="7">
        <v>18</v>
      </c>
    </row>
    <row r="101" spans="2:12" x14ac:dyDescent="0.2">
      <c r="B101" s="4" t="s">
        <v>468</v>
      </c>
      <c r="C101" s="7"/>
      <c r="D101"/>
      <c r="E101" s="4" t="s">
        <v>468</v>
      </c>
      <c r="F101" s="7"/>
      <c r="H101" s="4" t="s">
        <v>456</v>
      </c>
      <c r="I101" s="7">
        <v>3145</v>
      </c>
      <c r="K101" s="4" t="s">
        <v>456</v>
      </c>
      <c r="L101" s="7">
        <v>26</v>
      </c>
    </row>
    <row r="102" spans="2:12" x14ac:dyDescent="0.2">
      <c r="B102" s="4" t="s">
        <v>541</v>
      </c>
      <c r="C102" s="7">
        <v>13491</v>
      </c>
      <c r="D102"/>
      <c r="E102" s="4" t="s">
        <v>541</v>
      </c>
      <c r="F102" s="7">
        <v>189</v>
      </c>
      <c r="H102" s="4" t="s">
        <v>541</v>
      </c>
      <c r="I102" s="7">
        <v>13491</v>
      </c>
      <c r="K102" s="4" t="s">
        <v>541</v>
      </c>
      <c r="L102" s="7">
        <v>189</v>
      </c>
    </row>
    <row r="103" spans="2:12" x14ac:dyDescent="0.2">
      <c r="B103"/>
      <c r="C103"/>
      <c r="D103"/>
      <c r="E103"/>
      <c r="F103"/>
    </row>
    <row r="104" spans="2:12" x14ac:dyDescent="0.2">
      <c r="B104"/>
      <c r="C104"/>
      <c r="D104"/>
      <c r="E104"/>
      <c r="F104"/>
    </row>
    <row r="105" spans="2:12" x14ac:dyDescent="0.2">
      <c r="B105"/>
      <c r="C105"/>
      <c r="D105"/>
      <c r="E105"/>
      <c r="F105"/>
    </row>
    <row r="106" spans="2:12" x14ac:dyDescent="0.2">
      <c r="B106"/>
      <c r="C106"/>
      <c r="D106"/>
      <c r="E106"/>
      <c r="F106"/>
    </row>
    <row r="107" spans="2:12" x14ac:dyDescent="0.2">
      <c r="B107"/>
      <c r="C107"/>
      <c r="D107"/>
      <c r="E107"/>
      <c r="F107"/>
    </row>
    <row r="108" spans="2:12" x14ac:dyDescent="0.2">
      <c r="B108"/>
      <c r="C108"/>
      <c r="D108"/>
      <c r="E108"/>
      <c r="F108"/>
    </row>
    <row r="109" spans="2:12" x14ac:dyDescent="0.2">
      <c r="B109"/>
      <c r="C109"/>
      <c r="D109"/>
      <c r="E109"/>
      <c r="F109"/>
    </row>
    <row r="110" spans="2:12" x14ac:dyDescent="0.2">
      <c r="B110"/>
      <c r="C110"/>
      <c r="D110"/>
      <c r="E110"/>
      <c r="F110"/>
    </row>
    <row r="111" spans="2:12" x14ac:dyDescent="0.2">
      <c r="B111"/>
      <c r="C111"/>
      <c r="D111"/>
      <c r="E111"/>
      <c r="F111"/>
    </row>
    <row r="112" spans="2:12" x14ac:dyDescent="0.2">
      <c r="B112"/>
      <c r="C112"/>
      <c r="D112"/>
      <c r="E112"/>
      <c r="F112"/>
    </row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C08B-678C-4036-B1E7-C4F5E1FD6046}">
  <sheetPr codeName="Ark16">
    <tabColor rgb="FF00B0F0"/>
  </sheetPr>
  <dimension ref="B1:V48"/>
  <sheetViews>
    <sheetView workbookViewId="0">
      <selection activeCell="S4" sqref="S4"/>
    </sheetView>
  </sheetViews>
  <sheetFormatPr baseColWidth="10" defaultRowHeight="12.75" x14ac:dyDescent="0.2"/>
  <cols>
    <col min="2" max="2" width="17.5703125" bestFit="1" customWidth="1"/>
    <col min="3" max="3" width="16.85546875" bestFit="1" customWidth="1"/>
    <col min="4" max="4" width="10.42578125" bestFit="1" customWidth="1"/>
    <col min="5" max="6" width="10.85546875" bestFit="1" customWidth="1"/>
    <col min="8" max="8" width="17.5703125" bestFit="1" customWidth="1"/>
    <col min="9" max="9" width="16.85546875" bestFit="1" customWidth="1"/>
    <col min="10" max="10" width="10.42578125" bestFit="1" customWidth="1"/>
    <col min="11" max="11" width="5.7109375" bestFit="1" customWidth="1"/>
    <col min="12" max="12" width="8.140625" bestFit="1" customWidth="1"/>
  </cols>
  <sheetData>
    <row r="1" spans="2:22" x14ac:dyDescent="0.2">
      <c r="P1" t="str">
        <f>_xlfn.CONCAT("Salg av grovfôr i ",N5)</f>
        <v>Salg av grovfôr i 2022</v>
      </c>
    </row>
    <row r="2" spans="2:22" x14ac:dyDescent="0.2">
      <c r="P2" t="str">
        <f>_xlfn.CONCAT("Salg av grovfôr i ",N5," i tonn")</f>
        <v>Salg av grovfôr i 2022 i tonn</v>
      </c>
    </row>
    <row r="3" spans="2:22" x14ac:dyDescent="0.2">
      <c r="S3" t="s">
        <v>628</v>
      </c>
    </row>
    <row r="5" spans="2:22" x14ac:dyDescent="0.2">
      <c r="B5" s="3" t="s">
        <v>549</v>
      </c>
      <c r="C5" t="s" vm="4">
        <v>560</v>
      </c>
      <c r="H5" s="3" t="s">
        <v>549</v>
      </c>
      <c r="I5" t="s" vm="4">
        <v>560</v>
      </c>
      <c r="M5" s="3" t="s">
        <v>549</v>
      </c>
      <c r="N5" t="s" vm="4">
        <v>560</v>
      </c>
    </row>
    <row r="6" spans="2:22" x14ac:dyDescent="0.2">
      <c r="B6" s="3" t="s">
        <v>506</v>
      </c>
      <c r="C6" t="s" vm="14">
        <v>485</v>
      </c>
      <c r="H6" s="3" t="s">
        <v>506</v>
      </c>
      <c r="I6" t="s" vm="14">
        <v>485</v>
      </c>
      <c r="M6" s="3" t="s">
        <v>506</v>
      </c>
      <c r="N6" t="s" vm="14">
        <v>485</v>
      </c>
    </row>
    <row r="8" spans="2:22" x14ac:dyDescent="0.2">
      <c r="B8" s="3" t="s">
        <v>539</v>
      </c>
      <c r="C8" s="3" t="s">
        <v>540</v>
      </c>
      <c r="H8" s="3" t="s">
        <v>543</v>
      </c>
      <c r="I8" s="3" t="s">
        <v>540</v>
      </c>
      <c r="M8" s="3" t="s">
        <v>539</v>
      </c>
      <c r="N8" s="3" t="s">
        <v>540</v>
      </c>
    </row>
    <row r="9" spans="2:22" x14ac:dyDescent="0.2">
      <c r="B9" s="3" t="s">
        <v>542</v>
      </c>
      <c r="C9" t="s">
        <v>490</v>
      </c>
      <c r="D9" t="s">
        <v>492</v>
      </c>
      <c r="E9" t="s">
        <v>491</v>
      </c>
      <c r="F9" t="s">
        <v>541</v>
      </c>
      <c r="H9" s="3" t="s">
        <v>542</v>
      </c>
      <c r="I9" t="s">
        <v>490</v>
      </c>
      <c r="J9" t="s">
        <v>492</v>
      </c>
      <c r="K9" t="s">
        <v>491</v>
      </c>
      <c r="M9" s="3" t="s">
        <v>542</v>
      </c>
      <c r="N9" t="s">
        <v>490</v>
      </c>
      <c r="O9" t="s">
        <v>492</v>
      </c>
      <c r="P9" t="s">
        <v>491</v>
      </c>
      <c r="Q9" t="s">
        <v>541</v>
      </c>
      <c r="T9" t="str">
        <f>N9</f>
        <v>høy</v>
      </c>
      <c r="U9" t="str">
        <f t="shared" ref="U9:V9" si="0">O9</f>
        <v>høyensilasje</v>
      </c>
      <c r="V9" t="str">
        <f t="shared" si="0"/>
        <v>surfôr</v>
      </c>
    </row>
    <row r="10" spans="2:22" x14ac:dyDescent="0.2">
      <c r="B10" s="4" t="s">
        <v>405</v>
      </c>
      <c r="C10" s="7">
        <v>251731</v>
      </c>
      <c r="D10" s="7">
        <v>1083002</v>
      </c>
      <c r="E10" s="7">
        <v>1306780</v>
      </c>
      <c r="F10" s="7">
        <v>2641513</v>
      </c>
      <c r="H10" s="4" t="s">
        <v>405</v>
      </c>
      <c r="I10" s="7">
        <v>15</v>
      </c>
      <c r="J10" s="7">
        <v>24</v>
      </c>
      <c r="K10" s="7">
        <v>21</v>
      </c>
      <c r="M10" s="4" t="s">
        <v>422</v>
      </c>
      <c r="N10" s="7">
        <v>97500</v>
      </c>
      <c r="O10" s="7">
        <v>24300</v>
      </c>
      <c r="P10" s="7">
        <v>29000</v>
      </c>
      <c r="Q10" s="7">
        <v>150800</v>
      </c>
      <c r="S10" t="str">
        <f>M10</f>
        <v>Osen</v>
      </c>
      <c r="T10" s="7">
        <f>ROUND(N10,-2)/1000</f>
        <v>97.5</v>
      </c>
      <c r="U10" s="7">
        <f t="shared" ref="U10:V10" si="1">ROUND(O10,-2)/1000</f>
        <v>24.3</v>
      </c>
      <c r="V10" s="7">
        <f t="shared" si="1"/>
        <v>29</v>
      </c>
    </row>
    <row r="11" spans="2:22" x14ac:dyDescent="0.2">
      <c r="B11" s="4" t="s">
        <v>445</v>
      </c>
      <c r="C11" s="7">
        <v>96545</v>
      </c>
      <c r="D11" s="7">
        <v>987950</v>
      </c>
      <c r="E11" s="7">
        <v>15047811</v>
      </c>
      <c r="F11" s="7">
        <v>16132306</v>
      </c>
      <c r="H11" s="4" t="s">
        <v>445</v>
      </c>
      <c r="I11" s="7">
        <v>10</v>
      </c>
      <c r="J11" s="7">
        <v>13</v>
      </c>
      <c r="K11" s="7">
        <v>102</v>
      </c>
      <c r="M11" s="4" t="s">
        <v>413</v>
      </c>
      <c r="N11" s="7">
        <v>420</v>
      </c>
      <c r="O11" s="7"/>
      <c r="P11" s="7">
        <v>178350</v>
      </c>
      <c r="Q11" s="7">
        <v>178770</v>
      </c>
      <c r="S11" t="str">
        <f t="shared" ref="S11:S47" si="2">M11</f>
        <v>Frøya</v>
      </c>
      <c r="T11" s="7">
        <f t="shared" ref="T11:T47" si="3">ROUND(N11,-2)/1000</f>
        <v>0.4</v>
      </c>
      <c r="U11" s="7">
        <f t="shared" ref="U11:U47" si="4">ROUND(O11,-2)/1000</f>
        <v>0</v>
      </c>
      <c r="V11" s="7">
        <f t="shared" ref="V11:V47" si="5">ROUND(P11,-2)/1000</f>
        <v>178.4</v>
      </c>
    </row>
    <row r="12" spans="2:22" x14ac:dyDescent="0.2">
      <c r="B12" s="4" t="s">
        <v>448</v>
      </c>
      <c r="C12" s="7">
        <v>27500</v>
      </c>
      <c r="D12" s="7">
        <v>654400</v>
      </c>
      <c r="E12" s="7">
        <v>7761760</v>
      </c>
      <c r="F12" s="7">
        <v>8443660</v>
      </c>
      <c r="H12" s="4" t="s">
        <v>448</v>
      </c>
      <c r="I12" s="7">
        <v>2</v>
      </c>
      <c r="J12" s="7">
        <v>6</v>
      </c>
      <c r="K12" s="7">
        <v>50</v>
      </c>
      <c r="M12" s="4" t="s">
        <v>466</v>
      </c>
      <c r="N12" s="7">
        <v>5000</v>
      </c>
      <c r="O12" s="7"/>
      <c r="P12" s="7">
        <v>696450</v>
      </c>
      <c r="Q12" s="7">
        <v>701450</v>
      </c>
      <c r="S12" t="str">
        <f t="shared" si="2"/>
        <v>Røyrvik</v>
      </c>
      <c r="T12" s="7">
        <f t="shared" si="3"/>
        <v>5</v>
      </c>
      <c r="U12" s="7">
        <f t="shared" si="4"/>
        <v>0</v>
      </c>
      <c r="V12" s="7">
        <f t="shared" si="5"/>
        <v>696.5</v>
      </c>
    </row>
    <row r="13" spans="2:22" x14ac:dyDescent="0.2">
      <c r="B13" s="4" t="s">
        <v>412</v>
      </c>
      <c r="C13" s="7">
        <v>420</v>
      </c>
      <c r="D13" s="7"/>
      <c r="E13" s="7">
        <v>178350</v>
      </c>
      <c r="F13" s="7">
        <v>178770</v>
      </c>
      <c r="H13" s="4" t="s">
        <v>412</v>
      </c>
      <c r="I13" s="7">
        <v>1</v>
      </c>
      <c r="J13" s="7"/>
      <c r="K13" s="7">
        <v>5</v>
      </c>
      <c r="M13" s="4" t="s">
        <v>444</v>
      </c>
      <c r="N13" s="7">
        <v>5040</v>
      </c>
      <c r="O13" s="7">
        <v>109700</v>
      </c>
      <c r="P13" s="7">
        <v>685100</v>
      </c>
      <c r="Q13" s="7">
        <v>799840</v>
      </c>
      <c r="S13" t="str">
        <f t="shared" si="2"/>
        <v>Tydal</v>
      </c>
      <c r="T13" s="7">
        <f t="shared" si="3"/>
        <v>5</v>
      </c>
      <c r="U13" s="7">
        <f t="shared" si="4"/>
        <v>109.7</v>
      </c>
      <c r="V13" s="7">
        <f t="shared" si="5"/>
        <v>685.1</v>
      </c>
    </row>
    <row r="14" spans="2:22" x14ac:dyDescent="0.2">
      <c r="B14" s="4" t="s">
        <v>421</v>
      </c>
      <c r="C14" s="7">
        <v>97500</v>
      </c>
      <c r="D14" s="7">
        <v>24300</v>
      </c>
      <c r="E14" s="7">
        <v>29000</v>
      </c>
      <c r="F14" s="7">
        <v>150800</v>
      </c>
      <c r="H14" s="4" t="s">
        <v>421</v>
      </c>
      <c r="I14" s="7">
        <v>1</v>
      </c>
      <c r="J14" s="7">
        <v>1</v>
      </c>
      <c r="K14" s="7">
        <v>1</v>
      </c>
      <c r="M14" s="4" t="s">
        <v>429</v>
      </c>
      <c r="N14" s="7">
        <v>142763</v>
      </c>
      <c r="O14" s="7"/>
      <c r="P14" s="7">
        <v>678500</v>
      </c>
      <c r="Q14" s="7">
        <v>821263</v>
      </c>
      <c r="S14" t="str">
        <f t="shared" si="2"/>
        <v>Røros</v>
      </c>
      <c r="T14" s="7">
        <f t="shared" si="3"/>
        <v>142.80000000000001</v>
      </c>
      <c r="U14" s="7">
        <f t="shared" si="4"/>
        <v>0</v>
      </c>
      <c r="V14" s="7">
        <f t="shared" si="5"/>
        <v>678.5</v>
      </c>
    </row>
    <row r="15" spans="2:22" x14ac:dyDescent="0.2">
      <c r="B15" s="4" t="s">
        <v>423</v>
      </c>
      <c r="C15" s="7">
        <v>125726</v>
      </c>
      <c r="D15" s="7">
        <v>210000</v>
      </c>
      <c r="E15" s="7">
        <v>3796490</v>
      </c>
      <c r="F15" s="7">
        <v>4132216</v>
      </c>
      <c r="H15" s="4" t="s">
        <v>423</v>
      </c>
      <c r="I15" s="7">
        <v>9</v>
      </c>
      <c r="J15" s="7">
        <v>3</v>
      </c>
      <c r="K15" s="7">
        <v>45</v>
      </c>
      <c r="M15" s="4" t="s">
        <v>431</v>
      </c>
      <c r="N15" s="7">
        <v>31600</v>
      </c>
      <c r="O15" s="7">
        <v>2000</v>
      </c>
      <c r="P15" s="7">
        <v>839850</v>
      </c>
      <c r="Q15" s="7">
        <v>873450</v>
      </c>
      <c r="S15" t="str">
        <f t="shared" si="2"/>
        <v>Holtålen</v>
      </c>
      <c r="T15" s="7">
        <f t="shared" si="3"/>
        <v>31.6</v>
      </c>
      <c r="U15" s="7">
        <f t="shared" si="4"/>
        <v>2</v>
      </c>
      <c r="V15" s="7">
        <f t="shared" si="5"/>
        <v>839.9</v>
      </c>
    </row>
    <row r="16" spans="2:22" x14ac:dyDescent="0.2">
      <c r="B16" s="4" t="s">
        <v>426</v>
      </c>
      <c r="C16" s="7">
        <v>22916</v>
      </c>
      <c r="D16" s="7">
        <v>9400</v>
      </c>
      <c r="E16" s="7">
        <v>4568810</v>
      </c>
      <c r="F16" s="7">
        <v>4601126</v>
      </c>
      <c r="H16" s="4" t="s">
        <v>426</v>
      </c>
      <c r="I16" s="7">
        <v>5</v>
      </c>
      <c r="J16" s="7">
        <v>2</v>
      </c>
      <c r="K16" s="7">
        <v>33</v>
      </c>
      <c r="M16" s="4" t="s">
        <v>480</v>
      </c>
      <c r="N16" s="7">
        <v>5000</v>
      </c>
      <c r="O16" s="7"/>
      <c r="P16" s="7">
        <v>931950</v>
      </c>
      <c r="Q16" s="7">
        <v>936950</v>
      </c>
      <c r="S16" t="str">
        <f t="shared" si="2"/>
        <v>Leka</v>
      </c>
      <c r="T16" s="7">
        <f t="shared" si="3"/>
        <v>5</v>
      </c>
      <c r="U16" s="7">
        <f t="shared" si="4"/>
        <v>0</v>
      </c>
      <c r="V16" s="7">
        <f t="shared" si="5"/>
        <v>932</v>
      </c>
    </row>
    <row r="17" spans="2:22" x14ac:dyDescent="0.2">
      <c r="B17" s="4" t="s">
        <v>428</v>
      </c>
      <c r="C17" s="7">
        <v>142763</v>
      </c>
      <c r="D17" s="7"/>
      <c r="E17" s="7">
        <v>678500</v>
      </c>
      <c r="F17" s="7">
        <v>821263</v>
      </c>
      <c r="H17" s="4" t="s">
        <v>428</v>
      </c>
      <c r="I17" s="7">
        <v>7</v>
      </c>
      <c r="J17" s="7"/>
      <c r="K17" s="7">
        <v>8</v>
      </c>
      <c r="M17" s="4" t="s">
        <v>476</v>
      </c>
      <c r="N17" s="7"/>
      <c r="O17" s="7">
        <v>22000</v>
      </c>
      <c r="P17" s="7">
        <v>1172500</v>
      </c>
      <c r="Q17" s="7">
        <v>1194500</v>
      </c>
      <c r="S17" t="str">
        <f t="shared" si="2"/>
        <v>Flatanger</v>
      </c>
      <c r="T17" s="7">
        <f t="shared" si="3"/>
        <v>0</v>
      </c>
      <c r="U17" s="7">
        <f t="shared" si="4"/>
        <v>22</v>
      </c>
      <c r="V17" s="7">
        <f t="shared" si="5"/>
        <v>1172.5</v>
      </c>
    </row>
    <row r="18" spans="2:22" x14ac:dyDescent="0.2">
      <c r="B18" s="4" t="s">
        <v>430</v>
      </c>
      <c r="C18" s="7">
        <v>31600</v>
      </c>
      <c r="D18" s="7">
        <v>2000</v>
      </c>
      <c r="E18" s="7">
        <v>839850</v>
      </c>
      <c r="F18" s="7">
        <v>873450</v>
      </c>
      <c r="H18" s="4" t="s">
        <v>430</v>
      </c>
      <c r="I18" s="7">
        <v>2</v>
      </c>
      <c r="J18" s="7">
        <v>1</v>
      </c>
      <c r="K18" s="7">
        <v>13</v>
      </c>
      <c r="M18" s="4" t="s">
        <v>439</v>
      </c>
      <c r="N18" s="7">
        <v>67500</v>
      </c>
      <c r="O18" s="7">
        <v>50000</v>
      </c>
      <c r="P18" s="7">
        <v>1083570</v>
      </c>
      <c r="Q18" s="7">
        <v>1201070</v>
      </c>
      <c r="S18" t="str">
        <f t="shared" si="2"/>
        <v>Malvik</v>
      </c>
      <c r="T18" s="7">
        <f t="shared" si="3"/>
        <v>67.5</v>
      </c>
      <c r="U18" s="7">
        <f t="shared" si="4"/>
        <v>50</v>
      </c>
      <c r="V18" s="7">
        <f t="shared" si="5"/>
        <v>1083.5999999999999</v>
      </c>
    </row>
    <row r="19" spans="2:22" x14ac:dyDescent="0.2">
      <c r="B19" s="4" t="s">
        <v>432</v>
      </c>
      <c r="C19" s="7">
        <v>24500</v>
      </c>
      <c r="D19" s="7">
        <v>274700</v>
      </c>
      <c r="E19" s="7">
        <v>9627906</v>
      </c>
      <c r="F19" s="7">
        <v>9927106</v>
      </c>
      <c r="H19" s="4" t="s">
        <v>432</v>
      </c>
      <c r="I19" s="7">
        <v>5</v>
      </c>
      <c r="J19" s="7">
        <v>5</v>
      </c>
      <c r="K19" s="7">
        <v>84</v>
      </c>
      <c r="M19" s="4" t="s">
        <v>456</v>
      </c>
      <c r="N19" s="7">
        <v>30000</v>
      </c>
      <c r="O19" s="7"/>
      <c r="P19" s="7">
        <v>1371500</v>
      </c>
      <c r="Q19" s="7">
        <v>1401500</v>
      </c>
      <c r="S19" t="str">
        <f t="shared" si="2"/>
        <v>Frosta</v>
      </c>
      <c r="T19" s="7">
        <f t="shared" si="3"/>
        <v>30</v>
      </c>
      <c r="U19" s="7">
        <f t="shared" si="4"/>
        <v>0</v>
      </c>
      <c r="V19" s="7">
        <f t="shared" si="5"/>
        <v>1371.5</v>
      </c>
    </row>
    <row r="20" spans="2:22" x14ac:dyDescent="0.2">
      <c r="B20" s="4" t="s">
        <v>434</v>
      </c>
      <c r="C20" s="7">
        <v>204622</v>
      </c>
      <c r="D20" s="7">
        <v>176872</v>
      </c>
      <c r="E20" s="7">
        <v>5016536</v>
      </c>
      <c r="F20" s="7">
        <v>5398030</v>
      </c>
      <c r="H20" s="4" t="s">
        <v>434</v>
      </c>
      <c r="I20" s="7">
        <v>11</v>
      </c>
      <c r="J20" s="7">
        <v>7</v>
      </c>
      <c r="K20" s="7">
        <v>38</v>
      </c>
      <c r="M20" s="4" t="s">
        <v>411</v>
      </c>
      <c r="N20" s="7">
        <v>11843</v>
      </c>
      <c r="O20" s="7"/>
      <c r="P20" s="7">
        <v>1448700</v>
      </c>
      <c r="Q20" s="7">
        <v>1460543</v>
      </c>
      <c r="S20" t="str">
        <f t="shared" si="2"/>
        <v>Hitra</v>
      </c>
      <c r="T20" s="7">
        <f t="shared" si="3"/>
        <v>11.8</v>
      </c>
      <c r="U20" s="7">
        <f t="shared" si="4"/>
        <v>0</v>
      </c>
      <c r="V20" s="7">
        <f t="shared" si="5"/>
        <v>1448.7</v>
      </c>
    </row>
    <row r="21" spans="2:22" x14ac:dyDescent="0.2">
      <c r="B21" s="4" t="s">
        <v>436</v>
      </c>
      <c r="C21" s="7">
        <v>128090</v>
      </c>
      <c r="D21" s="7">
        <v>268866</v>
      </c>
      <c r="E21" s="7">
        <v>2292110</v>
      </c>
      <c r="F21" s="7">
        <v>2689066</v>
      </c>
      <c r="H21" s="4" t="s">
        <v>436</v>
      </c>
      <c r="I21" s="7">
        <v>9</v>
      </c>
      <c r="J21" s="7">
        <v>9</v>
      </c>
      <c r="K21" s="7">
        <v>32</v>
      </c>
      <c r="M21" s="4" t="s">
        <v>452</v>
      </c>
      <c r="N21" s="7">
        <v>22362</v>
      </c>
      <c r="O21" s="7">
        <v>8400</v>
      </c>
      <c r="P21" s="7">
        <v>1747450</v>
      </c>
      <c r="Q21" s="7">
        <v>1778212</v>
      </c>
      <c r="S21" t="str">
        <f t="shared" si="2"/>
        <v>Meråker</v>
      </c>
      <c r="T21" s="7">
        <f t="shared" si="3"/>
        <v>22.4</v>
      </c>
      <c r="U21" s="7">
        <f t="shared" si="4"/>
        <v>8.4</v>
      </c>
      <c r="V21" s="7">
        <f t="shared" si="5"/>
        <v>1747.5</v>
      </c>
    </row>
    <row r="22" spans="2:22" x14ac:dyDescent="0.2">
      <c r="B22" s="4" t="s">
        <v>438</v>
      </c>
      <c r="C22" s="7">
        <v>67500</v>
      </c>
      <c r="D22" s="7">
        <v>50000</v>
      </c>
      <c r="E22" s="7">
        <v>1083570</v>
      </c>
      <c r="F22" s="7">
        <v>1201070</v>
      </c>
      <c r="H22" s="4" t="s">
        <v>438</v>
      </c>
      <c r="I22" s="7">
        <v>5</v>
      </c>
      <c r="J22" s="7">
        <v>2</v>
      </c>
      <c r="K22" s="7">
        <v>10</v>
      </c>
      <c r="M22" s="4" t="s">
        <v>468</v>
      </c>
      <c r="N22" s="7">
        <v>1100</v>
      </c>
      <c r="O22" s="7">
        <v>165000</v>
      </c>
      <c r="P22" s="7">
        <v>1991700</v>
      </c>
      <c r="Q22" s="7">
        <v>2157800</v>
      </c>
      <c r="S22" t="str">
        <f t="shared" si="2"/>
        <v>Namsskogan</v>
      </c>
      <c r="T22" s="7">
        <f t="shared" si="3"/>
        <v>1.1000000000000001</v>
      </c>
      <c r="U22" s="7">
        <f t="shared" si="4"/>
        <v>165</v>
      </c>
      <c r="V22" s="7">
        <f t="shared" si="5"/>
        <v>1991.7</v>
      </c>
    </row>
    <row r="23" spans="2:22" x14ac:dyDescent="0.2">
      <c r="B23" s="4" t="s">
        <v>441</v>
      </c>
      <c r="C23" s="7">
        <v>263274</v>
      </c>
      <c r="D23" s="7">
        <v>361147</v>
      </c>
      <c r="E23" s="7">
        <v>2398300</v>
      </c>
      <c r="F23" s="7">
        <v>3022721</v>
      </c>
      <c r="H23" s="4" t="s">
        <v>441</v>
      </c>
      <c r="I23" s="7">
        <v>12</v>
      </c>
      <c r="J23" s="7">
        <v>8</v>
      </c>
      <c r="K23" s="7">
        <v>26</v>
      </c>
      <c r="M23" s="4" t="s">
        <v>420</v>
      </c>
      <c r="N23" s="7">
        <v>12</v>
      </c>
      <c r="O23" s="7"/>
      <c r="P23" s="7">
        <v>2278503</v>
      </c>
      <c r="Q23" s="7">
        <v>2278515</v>
      </c>
      <c r="S23" t="str">
        <f t="shared" si="2"/>
        <v>Åfjord</v>
      </c>
      <c r="T23" s="7">
        <f t="shared" si="3"/>
        <v>0</v>
      </c>
      <c r="U23" s="7">
        <f t="shared" si="4"/>
        <v>0</v>
      </c>
      <c r="V23" s="7">
        <f t="shared" si="5"/>
        <v>2278.5</v>
      </c>
    </row>
    <row r="24" spans="2:22" x14ac:dyDescent="0.2">
      <c r="B24" s="4" t="s">
        <v>443</v>
      </c>
      <c r="C24" s="7">
        <v>5040</v>
      </c>
      <c r="D24" s="7">
        <v>109700</v>
      </c>
      <c r="E24" s="7">
        <v>685100</v>
      </c>
      <c r="F24" s="7">
        <v>799840</v>
      </c>
      <c r="H24" s="4" t="s">
        <v>443</v>
      </c>
      <c r="I24" s="7">
        <v>2</v>
      </c>
      <c r="J24" s="7">
        <v>2</v>
      </c>
      <c r="K24" s="7">
        <v>8</v>
      </c>
      <c r="M24" s="4" t="s">
        <v>406</v>
      </c>
      <c r="N24" s="7">
        <v>251731</v>
      </c>
      <c r="O24" s="7">
        <v>1083002</v>
      </c>
      <c r="P24" s="7">
        <v>1306780</v>
      </c>
      <c r="Q24" s="7">
        <v>2641513</v>
      </c>
      <c r="S24" t="str">
        <f t="shared" si="2"/>
        <v>Trondheim</v>
      </c>
      <c r="T24" s="7">
        <f t="shared" si="3"/>
        <v>251.7</v>
      </c>
      <c r="U24" s="7">
        <f t="shared" si="4"/>
        <v>1083</v>
      </c>
      <c r="V24" s="7">
        <f t="shared" si="5"/>
        <v>1306.8</v>
      </c>
    </row>
    <row r="25" spans="2:22" x14ac:dyDescent="0.2">
      <c r="B25" s="4" t="s">
        <v>451</v>
      </c>
      <c r="C25" s="7">
        <v>22362</v>
      </c>
      <c r="D25" s="7">
        <v>8400</v>
      </c>
      <c r="E25" s="7">
        <v>1747450</v>
      </c>
      <c r="F25" s="7">
        <v>1778212</v>
      </c>
      <c r="H25" s="4" t="s">
        <v>451</v>
      </c>
      <c r="I25" s="7">
        <v>3</v>
      </c>
      <c r="J25" s="7">
        <v>1</v>
      </c>
      <c r="K25" s="7">
        <v>13</v>
      </c>
      <c r="M25" s="4" t="s">
        <v>437</v>
      </c>
      <c r="N25" s="7">
        <v>128090</v>
      </c>
      <c r="O25" s="7">
        <v>268866</v>
      </c>
      <c r="P25" s="7">
        <v>2292110</v>
      </c>
      <c r="Q25" s="7">
        <v>2689066</v>
      </c>
      <c r="S25" t="str">
        <f t="shared" si="2"/>
        <v>Skaun</v>
      </c>
      <c r="T25" s="7">
        <f t="shared" si="3"/>
        <v>128.1</v>
      </c>
      <c r="U25" s="7">
        <f t="shared" si="4"/>
        <v>268.89999999999998</v>
      </c>
      <c r="V25" s="7">
        <f t="shared" si="5"/>
        <v>2292.1</v>
      </c>
    </row>
    <row r="26" spans="2:22" x14ac:dyDescent="0.2">
      <c r="B26" s="4" t="s">
        <v>453</v>
      </c>
      <c r="C26" s="7">
        <v>378246</v>
      </c>
      <c r="D26" s="7">
        <v>491410</v>
      </c>
      <c r="E26" s="7">
        <v>5412450</v>
      </c>
      <c r="F26" s="7">
        <v>6282106</v>
      </c>
      <c r="H26" s="4" t="s">
        <v>453</v>
      </c>
      <c r="I26" s="7">
        <v>15</v>
      </c>
      <c r="J26" s="7">
        <v>18</v>
      </c>
      <c r="K26" s="7">
        <v>59</v>
      </c>
      <c r="M26" s="4" t="s">
        <v>398</v>
      </c>
      <c r="N26" s="7">
        <v>3500</v>
      </c>
      <c r="O26" s="7">
        <v>10350</v>
      </c>
      <c r="P26" s="7">
        <v>2732400</v>
      </c>
      <c r="Q26" s="7">
        <v>2746250</v>
      </c>
      <c r="S26" t="str">
        <f t="shared" si="2"/>
        <v>Rindal</v>
      </c>
      <c r="T26" s="7">
        <f t="shared" si="3"/>
        <v>3.5</v>
      </c>
      <c r="U26" s="7">
        <f t="shared" si="4"/>
        <v>10.4</v>
      </c>
      <c r="V26" s="7">
        <f t="shared" si="5"/>
        <v>2732.4</v>
      </c>
    </row>
    <row r="27" spans="2:22" x14ac:dyDescent="0.2">
      <c r="B27" s="4" t="s">
        <v>455</v>
      </c>
      <c r="C27" s="7">
        <v>30000</v>
      </c>
      <c r="D27" s="7"/>
      <c r="E27" s="7">
        <v>1371500</v>
      </c>
      <c r="F27" s="7">
        <v>1401500</v>
      </c>
      <c r="H27" s="4" t="s">
        <v>455</v>
      </c>
      <c r="I27" s="7">
        <v>3</v>
      </c>
      <c r="J27" s="7"/>
      <c r="K27" s="7">
        <v>11</v>
      </c>
      <c r="M27" s="4" t="s">
        <v>462</v>
      </c>
      <c r="N27" s="7">
        <v>53000</v>
      </c>
      <c r="O27" s="7">
        <v>67300</v>
      </c>
      <c r="P27" s="7">
        <v>2755375</v>
      </c>
      <c r="Q27" s="7">
        <v>2875675</v>
      </c>
      <c r="S27" t="str">
        <f t="shared" si="2"/>
        <v>Snåsa</v>
      </c>
      <c r="T27" s="7">
        <f t="shared" si="3"/>
        <v>53</v>
      </c>
      <c r="U27" s="7">
        <f t="shared" si="4"/>
        <v>67.3</v>
      </c>
      <c r="V27" s="7">
        <f t="shared" si="5"/>
        <v>2755.4</v>
      </c>
    </row>
    <row r="28" spans="2:22" x14ac:dyDescent="0.2">
      <c r="B28" s="4" t="s">
        <v>457</v>
      </c>
      <c r="C28" s="7">
        <v>163364</v>
      </c>
      <c r="D28" s="7">
        <v>374970</v>
      </c>
      <c r="E28" s="7">
        <v>9797038</v>
      </c>
      <c r="F28" s="7">
        <v>10335372</v>
      </c>
      <c r="H28" s="4" t="s">
        <v>457</v>
      </c>
      <c r="I28" s="7">
        <v>10</v>
      </c>
      <c r="J28" s="7">
        <v>11</v>
      </c>
      <c r="K28" s="7">
        <v>67</v>
      </c>
      <c r="M28" s="4" t="s">
        <v>442</v>
      </c>
      <c r="N28" s="7">
        <v>263274</v>
      </c>
      <c r="O28" s="7">
        <v>361147</v>
      </c>
      <c r="P28" s="7">
        <v>2398300</v>
      </c>
      <c r="Q28" s="7">
        <v>3022721</v>
      </c>
      <c r="S28" t="str">
        <f t="shared" si="2"/>
        <v>Selbu</v>
      </c>
      <c r="T28" s="7">
        <f t="shared" si="3"/>
        <v>263.3</v>
      </c>
      <c r="U28" s="7">
        <f t="shared" si="4"/>
        <v>361.1</v>
      </c>
      <c r="V28" s="7">
        <f t="shared" si="5"/>
        <v>2398.3000000000002</v>
      </c>
    </row>
    <row r="29" spans="2:22" x14ac:dyDescent="0.2">
      <c r="B29" s="4" t="s">
        <v>459</v>
      </c>
      <c r="C29" s="7">
        <v>41100</v>
      </c>
      <c r="D29" s="7">
        <v>344600</v>
      </c>
      <c r="E29" s="7">
        <v>6991775</v>
      </c>
      <c r="F29" s="7">
        <v>7377475</v>
      </c>
      <c r="H29" s="4" t="s">
        <v>459</v>
      </c>
      <c r="I29" s="7">
        <v>3</v>
      </c>
      <c r="J29" s="7">
        <v>9</v>
      </c>
      <c r="K29" s="7">
        <v>62</v>
      </c>
      <c r="M29" s="4" t="s">
        <v>464</v>
      </c>
      <c r="N29" s="7">
        <v>47250</v>
      </c>
      <c r="O29" s="7">
        <v>70400</v>
      </c>
      <c r="P29" s="7">
        <v>3411610</v>
      </c>
      <c r="Q29" s="7">
        <v>3529260</v>
      </c>
      <c r="S29" t="str">
        <f t="shared" si="2"/>
        <v>Lierne</v>
      </c>
      <c r="T29" s="7">
        <f t="shared" si="3"/>
        <v>47.3</v>
      </c>
      <c r="U29" s="7">
        <f t="shared" si="4"/>
        <v>70.400000000000006</v>
      </c>
      <c r="V29" s="7">
        <f t="shared" si="5"/>
        <v>3411.6</v>
      </c>
    </row>
    <row r="30" spans="2:22" x14ac:dyDescent="0.2">
      <c r="B30" s="4" t="s">
        <v>461</v>
      </c>
      <c r="C30" s="7">
        <v>53000</v>
      </c>
      <c r="D30" s="7">
        <v>67300</v>
      </c>
      <c r="E30" s="7">
        <v>2755375</v>
      </c>
      <c r="F30" s="7">
        <v>2875675</v>
      </c>
      <c r="H30" s="4" t="s">
        <v>461</v>
      </c>
      <c r="I30" s="7">
        <v>2</v>
      </c>
      <c r="J30" s="7">
        <v>4</v>
      </c>
      <c r="K30" s="7">
        <v>21</v>
      </c>
      <c r="M30" s="4" t="s">
        <v>472</v>
      </c>
      <c r="N30" s="7">
        <v>6700</v>
      </c>
      <c r="O30" s="7"/>
      <c r="P30" s="7">
        <v>3778800</v>
      </c>
      <c r="Q30" s="7">
        <v>3785500</v>
      </c>
      <c r="S30" t="str">
        <f t="shared" si="2"/>
        <v>Høylandet</v>
      </c>
      <c r="T30" s="7">
        <f t="shared" si="3"/>
        <v>6.7</v>
      </c>
      <c r="U30" s="7">
        <f t="shared" si="4"/>
        <v>0</v>
      </c>
      <c r="V30" s="7">
        <f t="shared" si="5"/>
        <v>3778.8</v>
      </c>
    </row>
    <row r="31" spans="2:22" x14ac:dyDescent="0.2">
      <c r="B31" s="4" t="s">
        <v>463</v>
      </c>
      <c r="C31" s="7">
        <v>47250</v>
      </c>
      <c r="D31" s="7">
        <v>70400</v>
      </c>
      <c r="E31" s="7">
        <v>3411610</v>
      </c>
      <c r="F31" s="7">
        <v>3529260</v>
      </c>
      <c r="H31" s="4" t="s">
        <v>463</v>
      </c>
      <c r="I31" s="7">
        <v>1</v>
      </c>
      <c r="J31" s="7">
        <v>2</v>
      </c>
      <c r="K31" s="7">
        <v>18</v>
      </c>
      <c r="M31" s="4" t="s">
        <v>424</v>
      </c>
      <c r="N31" s="7">
        <v>125726</v>
      </c>
      <c r="O31" s="7">
        <v>210000</v>
      </c>
      <c r="P31" s="7">
        <v>3796490</v>
      </c>
      <c r="Q31" s="7">
        <v>4132216</v>
      </c>
      <c r="S31" t="str">
        <f t="shared" si="2"/>
        <v>Oppdal</v>
      </c>
      <c r="T31" s="7">
        <f t="shared" si="3"/>
        <v>125.7</v>
      </c>
      <c r="U31" s="7">
        <f t="shared" si="4"/>
        <v>210</v>
      </c>
      <c r="V31" s="7">
        <f t="shared" si="5"/>
        <v>3796.5</v>
      </c>
    </row>
    <row r="32" spans="2:22" x14ac:dyDescent="0.2">
      <c r="B32" s="4" t="s">
        <v>465</v>
      </c>
      <c r="C32" s="7">
        <v>5000</v>
      </c>
      <c r="D32" s="7"/>
      <c r="E32" s="7">
        <v>696450</v>
      </c>
      <c r="F32" s="7">
        <v>701450</v>
      </c>
      <c r="H32" s="4" t="s">
        <v>465</v>
      </c>
      <c r="I32" s="7">
        <v>1</v>
      </c>
      <c r="J32" s="7"/>
      <c r="K32" s="7">
        <v>8</v>
      </c>
      <c r="M32" s="4" t="s">
        <v>474</v>
      </c>
      <c r="N32" s="7">
        <v>23260</v>
      </c>
      <c r="O32" s="7"/>
      <c r="P32" s="7">
        <v>4467850</v>
      </c>
      <c r="Q32" s="7">
        <v>4491110</v>
      </c>
      <c r="S32" t="str">
        <f t="shared" si="2"/>
        <v>Overhalla</v>
      </c>
      <c r="T32" s="7">
        <f t="shared" si="3"/>
        <v>23.3</v>
      </c>
      <c r="U32" s="7">
        <f t="shared" si="4"/>
        <v>0</v>
      </c>
      <c r="V32" s="7">
        <f t="shared" si="5"/>
        <v>4467.8999999999996</v>
      </c>
    </row>
    <row r="33" spans="2:22" x14ac:dyDescent="0.2">
      <c r="B33" s="4" t="s">
        <v>467</v>
      </c>
      <c r="C33" s="7">
        <v>1100</v>
      </c>
      <c r="D33" s="7">
        <v>165000</v>
      </c>
      <c r="E33" s="7">
        <v>1991700</v>
      </c>
      <c r="F33" s="7">
        <v>2157800</v>
      </c>
      <c r="H33" s="4" t="s">
        <v>467</v>
      </c>
      <c r="I33" s="7">
        <v>1</v>
      </c>
      <c r="J33" s="7">
        <v>1</v>
      </c>
      <c r="K33" s="7">
        <v>9</v>
      </c>
      <c r="M33" s="4" t="s">
        <v>427</v>
      </c>
      <c r="N33" s="7">
        <v>22916</v>
      </c>
      <c r="O33" s="7">
        <v>9400</v>
      </c>
      <c r="P33" s="7">
        <v>4568810</v>
      </c>
      <c r="Q33" s="7">
        <v>4601126</v>
      </c>
      <c r="S33" t="str">
        <f t="shared" si="2"/>
        <v>Rennebu</v>
      </c>
      <c r="T33" s="7">
        <f t="shared" si="3"/>
        <v>22.9</v>
      </c>
      <c r="U33" s="7">
        <f t="shared" si="4"/>
        <v>9.4</v>
      </c>
      <c r="V33" s="7">
        <f t="shared" si="5"/>
        <v>4568.8</v>
      </c>
    </row>
    <row r="34" spans="2:22" x14ac:dyDescent="0.2">
      <c r="B34" s="4" t="s">
        <v>469</v>
      </c>
      <c r="C34" s="7">
        <v>7246</v>
      </c>
      <c r="D34" s="7">
        <v>18500</v>
      </c>
      <c r="E34" s="7">
        <v>4945232</v>
      </c>
      <c r="F34" s="7">
        <v>4970978</v>
      </c>
      <c r="H34" s="4" t="s">
        <v>469</v>
      </c>
      <c r="I34" s="7">
        <v>1</v>
      </c>
      <c r="J34" s="7">
        <v>1</v>
      </c>
      <c r="K34" s="7">
        <v>15</v>
      </c>
      <c r="M34" s="4" t="s">
        <v>470</v>
      </c>
      <c r="N34" s="7">
        <v>7246</v>
      </c>
      <c r="O34" s="7">
        <v>18500</v>
      </c>
      <c r="P34" s="7">
        <v>4945232</v>
      </c>
      <c r="Q34" s="7">
        <v>4970978</v>
      </c>
      <c r="S34" t="str">
        <f t="shared" si="2"/>
        <v>Grong</v>
      </c>
      <c r="T34" s="7">
        <f t="shared" si="3"/>
        <v>7.2</v>
      </c>
      <c r="U34" s="7">
        <f t="shared" si="4"/>
        <v>18.5</v>
      </c>
      <c r="V34" s="7">
        <f t="shared" si="5"/>
        <v>4945.2</v>
      </c>
    </row>
    <row r="35" spans="2:22" x14ac:dyDescent="0.2">
      <c r="B35" s="4" t="s">
        <v>471</v>
      </c>
      <c r="C35" s="7">
        <v>6700</v>
      </c>
      <c r="D35" s="7"/>
      <c r="E35" s="7">
        <v>3778800</v>
      </c>
      <c r="F35" s="7">
        <v>3785500</v>
      </c>
      <c r="H35" s="4" t="s">
        <v>471</v>
      </c>
      <c r="I35" s="7">
        <v>1</v>
      </c>
      <c r="J35" s="7"/>
      <c r="K35" s="7">
        <v>15</v>
      </c>
      <c r="M35" s="4" t="s">
        <v>482</v>
      </c>
      <c r="N35" s="7">
        <v>6250</v>
      </c>
      <c r="O35" s="7"/>
      <c r="P35" s="7">
        <v>5118438</v>
      </c>
      <c r="Q35" s="7">
        <v>5124688</v>
      </c>
      <c r="S35" t="str">
        <f t="shared" si="2"/>
        <v>Inderøy</v>
      </c>
      <c r="T35" s="7">
        <f t="shared" si="3"/>
        <v>6.3</v>
      </c>
      <c r="U35" s="7">
        <f t="shared" si="4"/>
        <v>0</v>
      </c>
      <c r="V35" s="7">
        <f t="shared" si="5"/>
        <v>5118.3999999999996</v>
      </c>
    </row>
    <row r="36" spans="2:22" x14ac:dyDescent="0.2">
      <c r="B36" s="4" t="s">
        <v>473</v>
      </c>
      <c r="C36" s="7">
        <v>23260</v>
      </c>
      <c r="D36" s="7"/>
      <c r="E36" s="7">
        <v>4467850</v>
      </c>
      <c r="F36" s="7">
        <v>4491110</v>
      </c>
      <c r="H36" s="4" t="s">
        <v>473</v>
      </c>
      <c r="I36" s="7">
        <v>5</v>
      </c>
      <c r="J36" s="7"/>
      <c r="K36" s="7">
        <v>33</v>
      </c>
      <c r="M36" s="4" t="s">
        <v>415</v>
      </c>
      <c r="N36" s="7">
        <v>141345</v>
      </c>
      <c r="O36" s="7">
        <v>395870</v>
      </c>
      <c r="P36" s="7">
        <v>4722092</v>
      </c>
      <c r="Q36" s="7">
        <v>5259307</v>
      </c>
      <c r="S36" t="str">
        <f t="shared" si="2"/>
        <v>Ørland</v>
      </c>
      <c r="T36" s="7">
        <f t="shared" si="3"/>
        <v>141.30000000000001</v>
      </c>
      <c r="U36" s="7">
        <f t="shared" si="4"/>
        <v>395.9</v>
      </c>
      <c r="V36" s="7">
        <f t="shared" si="5"/>
        <v>4722.1000000000004</v>
      </c>
    </row>
    <row r="37" spans="2:22" x14ac:dyDescent="0.2">
      <c r="B37" s="4" t="s">
        <v>475</v>
      </c>
      <c r="C37" s="7"/>
      <c r="D37" s="7">
        <v>22000</v>
      </c>
      <c r="E37" s="7">
        <v>1172500</v>
      </c>
      <c r="F37" s="7">
        <v>1194500</v>
      </c>
      <c r="H37" s="4" t="s">
        <v>475</v>
      </c>
      <c r="I37" s="7"/>
      <c r="J37" s="7">
        <v>1</v>
      </c>
      <c r="K37" s="7">
        <v>12</v>
      </c>
      <c r="M37" s="4" t="s">
        <v>435</v>
      </c>
      <c r="N37" s="7">
        <v>204622</v>
      </c>
      <c r="O37" s="7">
        <v>176872</v>
      </c>
      <c r="P37" s="7">
        <v>5016536</v>
      </c>
      <c r="Q37" s="7">
        <v>5398030</v>
      </c>
      <c r="S37" t="str">
        <f t="shared" si="2"/>
        <v>Melhus</v>
      </c>
      <c r="T37" s="7">
        <f t="shared" si="3"/>
        <v>204.6</v>
      </c>
      <c r="U37" s="7">
        <f t="shared" si="4"/>
        <v>176.9</v>
      </c>
      <c r="V37" s="7">
        <f t="shared" si="5"/>
        <v>5016.5</v>
      </c>
    </row>
    <row r="38" spans="2:22" x14ac:dyDescent="0.2">
      <c r="B38" s="4" t="s">
        <v>479</v>
      </c>
      <c r="C38" s="7">
        <v>5000</v>
      </c>
      <c r="D38" s="7"/>
      <c r="E38" s="7">
        <v>931950</v>
      </c>
      <c r="F38" s="7">
        <v>936950</v>
      </c>
      <c r="H38" s="4" t="s">
        <v>479</v>
      </c>
      <c r="I38" s="7">
        <v>1</v>
      </c>
      <c r="J38" s="7"/>
      <c r="K38" s="7">
        <v>10</v>
      </c>
      <c r="M38" s="4" t="s">
        <v>454</v>
      </c>
      <c r="N38" s="7">
        <v>378246</v>
      </c>
      <c r="O38" s="7">
        <v>491410</v>
      </c>
      <c r="P38" s="7">
        <v>5412450</v>
      </c>
      <c r="Q38" s="7">
        <v>6282106</v>
      </c>
      <c r="S38" t="str">
        <f t="shared" si="2"/>
        <v>Stjørdal</v>
      </c>
      <c r="T38" s="7">
        <f t="shared" si="3"/>
        <v>378.2</v>
      </c>
      <c r="U38" s="7">
        <f t="shared" si="4"/>
        <v>491.4</v>
      </c>
      <c r="V38" s="7">
        <f t="shared" si="5"/>
        <v>5412.5</v>
      </c>
    </row>
    <row r="39" spans="2:22" x14ac:dyDescent="0.2">
      <c r="B39" s="4" t="s">
        <v>481</v>
      </c>
      <c r="C39" s="7">
        <v>6250</v>
      </c>
      <c r="D39" s="7"/>
      <c r="E39" s="7">
        <v>5118438</v>
      </c>
      <c r="F39" s="7">
        <v>5124688</v>
      </c>
      <c r="H39" s="4" t="s">
        <v>481</v>
      </c>
      <c r="I39" s="7">
        <v>2</v>
      </c>
      <c r="J39" s="7"/>
      <c r="K39" s="7">
        <v>28</v>
      </c>
      <c r="M39" s="4" t="s">
        <v>478</v>
      </c>
      <c r="N39" s="7">
        <v>44192</v>
      </c>
      <c r="O39" s="7">
        <v>285550</v>
      </c>
      <c r="P39" s="7">
        <v>6142482</v>
      </c>
      <c r="Q39" s="7">
        <v>6472224</v>
      </c>
      <c r="S39" t="str">
        <f t="shared" si="2"/>
        <v>Nærøysund</v>
      </c>
      <c r="T39" s="7">
        <f t="shared" si="3"/>
        <v>44.2</v>
      </c>
      <c r="U39" s="7">
        <f t="shared" si="4"/>
        <v>285.60000000000002</v>
      </c>
      <c r="V39" s="7">
        <f t="shared" si="5"/>
        <v>6142.5</v>
      </c>
    </row>
    <row r="40" spans="2:22" x14ac:dyDescent="0.2">
      <c r="B40" s="4" t="s">
        <v>417</v>
      </c>
      <c r="C40" s="7">
        <v>337159</v>
      </c>
      <c r="D40" s="7">
        <v>379900</v>
      </c>
      <c r="E40" s="7">
        <v>8056820</v>
      </c>
      <c r="F40" s="7">
        <v>8773879</v>
      </c>
      <c r="H40" s="4" t="s">
        <v>417</v>
      </c>
      <c r="I40" s="7">
        <v>8</v>
      </c>
      <c r="J40" s="7">
        <v>9</v>
      </c>
      <c r="K40" s="7">
        <v>73</v>
      </c>
      <c r="M40" s="4" t="s">
        <v>460</v>
      </c>
      <c r="N40" s="7">
        <v>41100</v>
      </c>
      <c r="O40" s="7">
        <v>344600</v>
      </c>
      <c r="P40" s="7">
        <v>6991775</v>
      </c>
      <c r="Q40" s="7">
        <v>7377475</v>
      </c>
      <c r="S40" t="str">
        <f t="shared" si="2"/>
        <v>Verdal</v>
      </c>
      <c r="T40" s="7">
        <f t="shared" si="3"/>
        <v>41.1</v>
      </c>
      <c r="U40" s="7">
        <f t="shared" si="4"/>
        <v>344.6</v>
      </c>
      <c r="V40" s="7">
        <f t="shared" si="5"/>
        <v>6991.8</v>
      </c>
    </row>
    <row r="41" spans="2:22" x14ac:dyDescent="0.2">
      <c r="B41" s="4" t="s">
        <v>402</v>
      </c>
      <c r="C41" s="7">
        <v>32073</v>
      </c>
      <c r="D41" s="7">
        <v>201250</v>
      </c>
      <c r="E41" s="7">
        <v>7755100</v>
      </c>
      <c r="F41" s="7">
        <v>7988423</v>
      </c>
      <c r="H41" s="4" t="s">
        <v>402</v>
      </c>
      <c r="I41" s="7">
        <v>5</v>
      </c>
      <c r="J41" s="7">
        <v>7</v>
      </c>
      <c r="K41" s="7">
        <v>44</v>
      </c>
      <c r="M41" s="4" t="s">
        <v>403</v>
      </c>
      <c r="N41" s="7">
        <v>32073</v>
      </c>
      <c r="O41" s="7">
        <v>201250</v>
      </c>
      <c r="P41" s="7">
        <v>7755100</v>
      </c>
      <c r="Q41" s="7">
        <v>7988423</v>
      </c>
      <c r="S41" t="str">
        <f t="shared" si="2"/>
        <v>Heim</v>
      </c>
      <c r="T41" s="7">
        <f t="shared" si="3"/>
        <v>32.1</v>
      </c>
      <c r="U41" s="7">
        <f t="shared" si="4"/>
        <v>201.3</v>
      </c>
      <c r="V41" s="7">
        <f t="shared" si="5"/>
        <v>7755.1</v>
      </c>
    </row>
    <row r="42" spans="2:22" x14ac:dyDescent="0.2">
      <c r="B42" s="4" t="s">
        <v>410</v>
      </c>
      <c r="C42" s="7">
        <v>11843</v>
      </c>
      <c r="D42" s="7"/>
      <c r="E42" s="7">
        <v>1448700</v>
      </c>
      <c r="F42" s="7">
        <v>1460543</v>
      </c>
      <c r="H42" s="4" t="s">
        <v>410</v>
      </c>
      <c r="I42" s="7">
        <v>2</v>
      </c>
      <c r="J42" s="7"/>
      <c r="K42" s="7">
        <v>14</v>
      </c>
      <c r="M42" s="4" t="s">
        <v>449</v>
      </c>
      <c r="N42" s="7">
        <v>27500</v>
      </c>
      <c r="O42" s="7">
        <v>654400</v>
      </c>
      <c r="P42" s="7">
        <v>7761760</v>
      </c>
      <c r="Q42" s="7">
        <v>8443660</v>
      </c>
      <c r="S42" t="str">
        <f t="shared" si="2"/>
        <v>Namsos</v>
      </c>
      <c r="T42" s="7">
        <f t="shared" si="3"/>
        <v>27.5</v>
      </c>
      <c r="U42" s="7">
        <f t="shared" si="4"/>
        <v>654.4</v>
      </c>
      <c r="V42" s="7">
        <f t="shared" si="5"/>
        <v>7761.8</v>
      </c>
    </row>
    <row r="43" spans="2:22" x14ac:dyDescent="0.2">
      <c r="B43" s="4" t="s">
        <v>414</v>
      </c>
      <c r="C43" s="7">
        <v>141345</v>
      </c>
      <c r="D43" s="7">
        <v>395870</v>
      </c>
      <c r="E43" s="7">
        <v>4722092</v>
      </c>
      <c r="F43" s="7">
        <v>5259307</v>
      </c>
      <c r="H43" s="4" t="s">
        <v>414</v>
      </c>
      <c r="I43" s="7">
        <v>8</v>
      </c>
      <c r="J43" s="7">
        <v>6</v>
      </c>
      <c r="K43" s="7">
        <v>36</v>
      </c>
      <c r="M43" s="4" t="s">
        <v>418</v>
      </c>
      <c r="N43" s="7">
        <v>337159</v>
      </c>
      <c r="O43" s="7">
        <v>379900</v>
      </c>
      <c r="P43" s="7">
        <v>8056820</v>
      </c>
      <c r="Q43" s="7">
        <v>8773879</v>
      </c>
      <c r="S43" t="str">
        <f t="shared" si="2"/>
        <v>Indre Fosen</v>
      </c>
      <c r="T43" s="7">
        <f t="shared" si="3"/>
        <v>337.2</v>
      </c>
      <c r="U43" s="7">
        <f t="shared" si="4"/>
        <v>379.9</v>
      </c>
      <c r="V43" s="7">
        <f t="shared" si="5"/>
        <v>8056.8</v>
      </c>
    </row>
    <row r="44" spans="2:22" x14ac:dyDescent="0.2">
      <c r="B44" s="4" t="s">
        <v>419</v>
      </c>
      <c r="C44" s="7">
        <v>12</v>
      </c>
      <c r="D44" s="7"/>
      <c r="E44" s="7">
        <v>2278503</v>
      </c>
      <c r="F44" s="7">
        <v>2278515</v>
      </c>
      <c r="H44" s="4" t="s">
        <v>419</v>
      </c>
      <c r="I44" s="7">
        <v>1</v>
      </c>
      <c r="J44" s="7"/>
      <c r="K44" s="7">
        <v>27</v>
      </c>
      <c r="M44" s="4" t="s">
        <v>433</v>
      </c>
      <c r="N44" s="7">
        <v>24500</v>
      </c>
      <c r="O44" s="7">
        <v>274700</v>
      </c>
      <c r="P44" s="7">
        <v>9627906</v>
      </c>
      <c r="Q44" s="7">
        <v>9927106</v>
      </c>
      <c r="S44" t="str">
        <f t="shared" si="2"/>
        <v>Midtre Gauldal</v>
      </c>
      <c r="T44" s="7">
        <f t="shared" si="3"/>
        <v>24.5</v>
      </c>
      <c r="U44" s="7">
        <f t="shared" si="4"/>
        <v>274.7</v>
      </c>
      <c r="V44" s="7">
        <f t="shared" si="5"/>
        <v>9627.9</v>
      </c>
    </row>
    <row r="45" spans="2:22" x14ac:dyDescent="0.2">
      <c r="B45" s="4" t="s">
        <v>408</v>
      </c>
      <c r="C45" s="7">
        <v>124976</v>
      </c>
      <c r="D45" s="7">
        <v>400081</v>
      </c>
      <c r="E45" s="7">
        <v>10661700</v>
      </c>
      <c r="F45" s="7">
        <v>11186757</v>
      </c>
      <c r="H45" s="4" t="s">
        <v>408</v>
      </c>
      <c r="I45" s="7">
        <v>14</v>
      </c>
      <c r="J45" s="7">
        <v>12</v>
      </c>
      <c r="K45" s="7">
        <v>74</v>
      </c>
      <c r="M45" s="4" t="s">
        <v>458</v>
      </c>
      <c r="N45" s="7">
        <v>163364</v>
      </c>
      <c r="O45" s="7">
        <v>374970</v>
      </c>
      <c r="P45" s="7">
        <v>9797038</v>
      </c>
      <c r="Q45" s="7">
        <v>10335372</v>
      </c>
      <c r="S45" t="str">
        <f t="shared" si="2"/>
        <v>Levanger</v>
      </c>
      <c r="T45" s="7">
        <f t="shared" si="3"/>
        <v>163.4</v>
      </c>
      <c r="U45" s="7">
        <f t="shared" si="4"/>
        <v>375</v>
      </c>
      <c r="V45" s="7">
        <f t="shared" si="5"/>
        <v>9797</v>
      </c>
    </row>
    <row r="46" spans="2:22" x14ac:dyDescent="0.2">
      <c r="B46" s="4" t="s">
        <v>477</v>
      </c>
      <c r="C46" s="7">
        <v>44192</v>
      </c>
      <c r="D46" s="7">
        <v>285550</v>
      </c>
      <c r="E46" s="7">
        <v>6142482</v>
      </c>
      <c r="F46" s="7">
        <v>6472224</v>
      </c>
      <c r="H46" s="4" t="s">
        <v>477</v>
      </c>
      <c r="I46" s="7">
        <v>3</v>
      </c>
      <c r="J46" s="7">
        <v>3</v>
      </c>
      <c r="K46" s="7">
        <v>43</v>
      </c>
      <c r="M46" s="4" t="s">
        <v>409</v>
      </c>
      <c r="N46" s="7">
        <v>124976</v>
      </c>
      <c r="O46" s="7">
        <v>400081</v>
      </c>
      <c r="P46" s="7">
        <v>10661700</v>
      </c>
      <c r="Q46" s="7">
        <v>11186757</v>
      </c>
      <c r="S46" t="str">
        <f t="shared" si="2"/>
        <v>Orkland</v>
      </c>
      <c r="T46" s="7">
        <f t="shared" si="3"/>
        <v>125</v>
      </c>
      <c r="U46" s="7">
        <f t="shared" si="4"/>
        <v>400.1</v>
      </c>
      <c r="V46" s="7">
        <f t="shared" si="5"/>
        <v>10661.7</v>
      </c>
    </row>
    <row r="47" spans="2:22" x14ac:dyDescent="0.2">
      <c r="B47" s="4" t="s">
        <v>397</v>
      </c>
      <c r="C47" s="7">
        <v>3500</v>
      </c>
      <c r="D47" s="7">
        <v>10350</v>
      </c>
      <c r="E47" s="7">
        <v>2732400</v>
      </c>
      <c r="F47" s="7">
        <v>2746250</v>
      </c>
      <c r="H47" s="4" t="s">
        <v>397</v>
      </c>
      <c r="I47" s="7">
        <v>1</v>
      </c>
      <c r="J47" s="7">
        <v>1</v>
      </c>
      <c r="K47" s="7">
        <v>24</v>
      </c>
      <c r="M47" s="4" t="s">
        <v>446</v>
      </c>
      <c r="N47" s="7">
        <v>96545</v>
      </c>
      <c r="O47" s="7">
        <v>987950</v>
      </c>
      <c r="P47" s="7">
        <v>15047811</v>
      </c>
      <c r="Q47" s="7">
        <v>16132306</v>
      </c>
      <c r="S47" t="str">
        <f t="shared" si="2"/>
        <v>Steinkjer</v>
      </c>
      <c r="T47" s="7">
        <f t="shared" si="3"/>
        <v>96.5</v>
      </c>
      <c r="U47" s="7">
        <f t="shared" si="4"/>
        <v>988</v>
      </c>
      <c r="V47" s="7">
        <f t="shared" si="5"/>
        <v>15047.8</v>
      </c>
    </row>
    <row r="48" spans="2:22" x14ac:dyDescent="0.2">
      <c r="B48" s="4" t="s">
        <v>541</v>
      </c>
      <c r="C48" s="7">
        <v>2974705</v>
      </c>
      <c r="D48" s="7">
        <v>7447918</v>
      </c>
      <c r="E48" s="7">
        <v>153698788</v>
      </c>
      <c r="F48" s="7">
        <v>164121411</v>
      </c>
      <c r="H48" s="4" t="s">
        <v>541</v>
      </c>
      <c r="I48" s="7">
        <v>187</v>
      </c>
      <c r="J48" s="7">
        <v>169</v>
      </c>
      <c r="K48" s="7">
        <v>1192</v>
      </c>
      <c r="M48" s="4" t="s">
        <v>541</v>
      </c>
      <c r="N48" s="7">
        <v>2974705</v>
      </c>
      <c r="O48" s="7">
        <v>7447918</v>
      </c>
      <c r="P48" s="7">
        <v>153698788</v>
      </c>
      <c r="Q48" s="7">
        <v>164121411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3C9B-2952-4C75-BDEB-294613178104}">
  <sheetPr codeName="Ark17">
    <tabColor rgb="FF92D050"/>
  </sheetPr>
  <dimension ref="B2:J53"/>
  <sheetViews>
    <sheetView showGridLines="0" workbookViewId="0">
      <selection activeCell="D47" sqref="D47:H53"/>
    </sheetView>
  </sheetViews>
  <sheetFormatPr baseColWidth="10" defaultRowHeight="12.75" x14ac:dyDescent="0.2"/>
  <cols>
    <col min="1" max="1" width="3.5703125" style="191" customWidth="1"/>
    <col min="2" max="2" width="15.7109375" style="192" customWidth="1"/>
    <col min="3" max="4" width="12.42578125" style="192" bestFit="1" customWidth="1"/>
    <col min="5" max="6" width="14.42578125" style="192" bestFit="1" customWidth="1"/>
    <col min="7" max="9" width="11.42578125" style="192"/>
    <col min="10" max="16384" width="11.42578125" style="191"/>
  </cols>
  <sheetData>
    <row r="2" spans="2:10" ht="45.75" customHeight="1" x14ac:dyDescent="0.2">
      <c r="B2" s="263" t="str">
        <f>P_Grsalg_kom!P1</f>
        <v>Salg av grovfôr i 2022</v>
      </c>
      <c r="C2" s="263"/>
      <c r="D2" s="263"/>
      <c r="E2" s="263"/>
      <c r="F2" s="263"/>
      <c r="G2" s="263"/>
      <c r="H2" s="263"/>
      <c r="I2" s="263"/>
    </row>
    <row r="3" spans="2:10" x14ac:dyDescent="0.2">
      <c r="B3" s="199" t="s">
        <v>593</v>
      </c>
      <c r="C3" s="189"/>
      <c r="D3" s="189"/>
      <c r="E3" s="189"/>
      <c r="F3" s="189"/>
      <c r="G3" s="189"/>
      <c r="H3" s="189"/>
      <c r="I3" s="189"/>
    </row>
    <row r="4" spans="2:10" ht="24" customHeight="1" x14ac:dyDescent="0.2">
      <c r="B4" s="193"/>
      <c r="C4" s="264" t="s">
        <v>627</v>
      </c>
      <c r="D4" s="264"/>
      <c r="E4" s="264"/>
      <c r="F4" s="264"/>
      <c r="G4" s="265" t="s">
        <v>604</v>
      </c>
      <c r="H4" s="264"/>
      <c r="I4" s="264"/>
    </row>
    <row r="5" spans="2:10" ht="22.5" customHeight="1" x14ac:dyDescent="0.2">
      <c r="B5" s="189" t="s">
        <v>392</v>
      </c>
      <c r="C5" s="194" t="str">
        <f>IFERROR(P_Grsalg_kom!$C$9," ")</f>
        <v>høy</v>
      </c>
      <c r="D5" s="194" t="str">
        <f>IF(P_Grsalg_kom!D9=0," ",P_Grsalg_kom!D9)</f>
        <v>høyensilasje</v>
      </c>
      <c r="E5" s="194" t="str">
        <f>IF(P_Grsalg_kom!E9=0," ",P_Grsalg_kom!E9)</f>
        <v>surfôr</v>
      </c>
      <c r="F5" s="194" t="s">
        <v>626</v>
      </c>
      <c r="G5" s="194" t="str">
        <f>IF(P_Grsalg_kom!I9=0," ",P_Grsalg_kom!I9)</f>
        <v>høy</v>
      </c>
      <c r="H5" s="194" t="str">
        <f>IF(P_Grsalg_kom!J9=0," ",P_Grsalg_kom!J9)</f>
        <v>høyensilasje</v>
      </c>
      <c r="I5" s="194" t="str">
        <f>IF(P_Grsalg_kom!K9=0," ",P_Grsalg_kom!K9)</f>
        <v>surfôr</v>
      </c>
      <c r="J5" s="191" t="str">
        <f>IF(P_Grsalg_kom!L9=0," ",P_Grsalg_kom!L9)</f>
        <v xml:space="preserve"> </v>
      </c>
    </row>
    <row r="6" spans="2:10" x14ac:dyDescent="0.2">
      <c r="B6" s="83" t="str">
        <f>IF(P_Grsalg_kom!B10=0," ",P_Grsalg_kom!B10)</f>
        <v>5001 Trondheim</v>
      </c>
      <c r="C6" s="70">
        <f>IF(P_Grsalg_kom!C10=0," ",P_Grsalg_kom!C10)</f>
        <v>251731</v>
      </c>
      <c r="D6" s="70">
        <f>IF(P_Grsalg_kom!D10=0," ",P_Grsalg_kom!D10)</f>
        <v>1083002</v>
      </c>
      <c r="E6" s="70">
        <f>IF(P_Grsalg_kom!E10=0," ",P_Grsalg_kom!E10)</f>
        <v>1306780</v>
      </c>
      <c r="F6" s="70">
        <f>IF(P_Grsalg_kom!F10=0," ",P_Grsalg_kom!F10)</f>
        <v>2641513</v>
      </c>
      <c r="G6" s="70">
        <f>IF(P_Grsalg_kom!I10=0," ",P_Grsalg_kom!I10)</f>
        <v>15</v>
      </c>
      <c r="H6" s="70">
        <f>IF(P_Grsalg_kom!J10=0," ",P_Grsalg_kom!J10)</f>
        <v>24</v>
      </c>
      <c r="I6" s="70">
        <f>IF(P_Grsalg_kom!K10=0," ",P_Grsalg_kom!K10)</f>
        <v>21</v>
      </c>
      <c r="J6" s="191" t="str">
        <f>IF(P_Grsalg_kom!L10=0," ",P_Grsalg_kom!L10)</f>
        <v xml:space="preserve"> </v>
      </c>
    </row>
    <row r="7" spans="2:10" x14ac:dyDescent="0.2">
      <c r="B7" s="83" t="str">
        <f>IF(P_Grsalg_kom!B11=0," ",P_Grsalg_kom!B11)</f>
        <v>5006 Steinkjer</v>
      </c>
      <c r="C7" s="70">
        <f>IF(P_Grsalg_kom!C11=0," ",P_Grsalg_kom!C11)</f>
        <v>96545</v>
      </c>
      <c r="D7" s="70">
        <f>IF(P_Grsalg_kom!D11=0," ",P_Grsalg_kom!D11)</f>
        <v>987950</v>
      </c>
      <c r="E7" s="70">
        <f>IF(P_Grsalg_kom!E11=0," ",P_Grsalg_kom!E11)</f>
        <v>15047811</v>
      </c>
      <c r="F7" s="70">
        <f>IF(P_Grsalg_kom!F11=0," ",P_Grsalg_kom!F11)</f>
        <v>16132306</v>
      </c>
      <c r="G7" s="70">
        <f>IF(P_Grsalg_kom!I11=0," ",P_Grsalg_kom!I11)</f>
        <v>10</v>
      </c>
      <c r="H7" s="70">
        <f>IF(P_Grsalg_kom!J11=0," ",P_Grsalg_kom!J11)</f>
        <v>13</v>
      </c>
      <c r="I7" s="70">
        <f>IF(P_Grsalg_kom!K11=0," ",P_Grsalg_kom!K11)</f>
        <v>102</v>
      </c>
      <c r="J7" s="191" t="str">
        <f>IF(P_Grsalg_kom!L11=0," ",P_Grsalg_kom!L11)</f>
        <v xml:space="preserve"> </v>
      </c>
    </row>
    <row r="8" spans="2:10" x14ac:dyDescent="0.2">
      <c r="B8" s="83" t="str">
        <f>IF(P_Grsalg_kom!B12=0," ",P_Grsalg_kom!B12)</f>
        <v>5007 Namsos</v>
      </c>
      <c r="C8" s="70">
        <f>IF(P_Grsalg_kom!C12=0," ",P_Grsalg_kom!C12)</f>
        <v>27500</v>
      </c>
      <c r="D8" s="70">
        <f>IF(P_Grsalg_kom!D12=0," ",P_Grsalg_kom!D12)</f>
        <v>654400</v>
      </c>
      <c r="E8" s="70">
        <f>IF(P_Grsalg_kom!E12=0," ",P_Grsalg_kom!E12)</f>
        <v>7761760</v>
      </c>
      <c r="F8" s="70">
        <f>IF(P_Grsalg_kom!F12=0," ",P_Grsalg_kom!F12)</f>
        <v>8443660</v>
      </c>
      <c r="G8" s="70">
        <f>IF(P_Grsalg_kom!I12=0," ",P_Grsalg_kom!I12)</f>
        <v>2</v>
      </c>
      <c r="H8" s="70">
        <f>IF(P_Grsalg_kom!J12=0," ",P_Grsalg_kom!J12)</f>
        <v>6</v>
      </c>
      <c r="I8" s="70">
        <f>IF(P_Grsalg_kom!K12=0," ",P_Grsalg_kom!K12)</f>
        <v>50</v>
      </c>
      <c r="J8" s="191" t="str">
        <f>IF(P_Grsalg_kom!L12=0," ",P_Grsalg_kom!L12)</f>
        <v xml:space="preserve"> </v>
      </c>
    </row>
    <row r="9" spans="2:10" x14ac:dyDescent="0.2">
      <c r="B9" s="83" t="str">
        <f>IF(P_Grsalg_kom!B13=0," ",P_Grsalg_kom!B13)</f>
        <v>5014 Frøya</v>
      </c>
      <c r="C9" s="70">
        <f>IF(P_Grsalg_kom!C13=0," ",P_Grsalg_kom!C13)</f>
        <v>420</v>
      </c>
      <c r="D9" s="70" t="str">
        <f>IF(P_Grsalg_kom!D13=0," ",P_Grsalg_kom!D13)</f>
        <v xml:space="preserve"> </v>
      </c>
      <c r="E9" s="70">
        <f>IF(P_Grsalg_kom!E13=0," ",P_Grsalg_kom!E13)</f>
        <v>178350</v>
      </c>
      <c r="F9" s="70">
        <f>IF(P_Grsalg_kom!F13=0," ",P_Grsalg_kom!F13)</f>
        <v>178770</v>
      </c>
      <c r="G9" s="70">
        <f>IF(P_Grsalg_kom!I13=0," ",P_Grsalg_kom!I13)</f>
        <v>1</v>
      </c>
      <c r="H9" s="70" t="str">
        <f>IF(P_Grsalg_kom!J13=0," ",P_Grsalg_kom!J13)</f>
        <v xml:space="preserve"> </v>
      </c>
      <c r="I9" s="70">
        <f>IF(P_Grsalg_kom!K13=0," ",P_Grsalg_kom!K13)</f>
        <v>5</v>
      </c>
      <c r="J9" s="191" t="str">
        <f>IF(P_Grsalg_kom!L13=0," ",P_Grsalg_kom!L13)</f>
        <v xml:space="preserve"> </v>
      </c>
    </row>
    <row r="10" spans="2:10" x14ac:dyDescent="0.2">
      <c r="B10" s="83" t="str">
        <f>IF(P_Grsalg_kom!B14=0," ",P_Grsalg_kom!B14)</f>
        <v>5020 Osen</v>
      </c>
      <c r="C10" s="70">
        <f>IF(P_Grsalg_kom!C14=0," ",P_Grsalg_kom!C14)</f>
        <v>97500</v>
      </c>
      <c r="D10" s="70">
        <f>IF(P_Grsalg_kom!D14=0," ",P_Grsalg_kom!D14)</f>
        <v>24300</v>
      </c>
      <c r="E10" s="70">
        <f>IF(P_Grsalg_kom!E14=0," ",P_Grsalg_kom!E14)</f>
        <v>29000</v>
      </c>
      <c r="F10" s="70">
        <f>IF(P_Grsalg_kom!F14=0," ",P_Grsalg_kom!F14)</f>
        <v>150800</v>
      </c>
      <c r="G10" s="70">
        <f>IF(P_Grsalg_kom!I14=0," ",P_Grsalg_kom!I14)</f>
        <v>1</v>
      </c>
      <c r="H10" s="70">
        <f>IF(P_Grsalg_kom!J14=0," ",P_Grsalg_kom!J14)</f>
        <v>1</v>
      </c>
      <c r="I10" s="70">
        <f>IF(P_Grsalg_kom!K14=0," ",P_Grsalg_kom!K14)</f>
        <v>1</v>
      </c>
      <c r="J10" s="191" t="str">
        <f>IF(P_Grsalg_kom!L14=0," ",P_Grsalg_kom!L14)</f>
        <v xml:space="preserve"> </v>
      </c>
    </row>
    <row r="11" spans="2:10" x14ac:dyDescent="0.2">
      <c r="B11" s="83" t="str">
        <f>IF(P_Grsalg_kom!B15=0," ",P_Grsalg_kom!B15)</f>
        <v>5021 Oppdal</v>
      </c>
      <c r="C11" s="70">
        <f>IF(P_Grsalg_kom!C15=0," ",P_Grsalg_kom!C15)</f>
        <v>125726</v>
      </c>
      <c r="D11" s="70">
        <f>IF(P_Grsalg_kom!D15=0," ",P_Grsalg_kom!D15)</f>
        <v>210000</v>
      </c>
      <c r="E11" s="70">
        <f>IF(P_Grsalg_kom!E15=0," ",P_Grsalg_kom!E15)</f>
        <v>3796490</v>
      </c>
      <c r="F11" s="70">
        <f>IF(P_Grsalg_kom!F15=0," ",P_Grsalg_kom!F15)</f>
        <v>4132216</v>
      </c>
      <c r="G11" s="70">
        <f>IF(P_Grsalg_kom!I15=0," ",P_Grsalg_kom!I15)</f>
        <v>9</v>
      </c>
      <c r="H11" s="70">
        <f>IF(P_Grsalg_kom!J15=0," ",P_Grsalg_kom!J15)</f>
        <v>3</v>
      </c>
      <c r="I11" s="70">
        <f>IF(P_Grsalg_kom!K15=0," ",P_Grsalg_kom!K15)</f>
        <v>45</v>
      </c>
      <c r="J11" s="191" t="str">
        <f>IF(P_Grsalg_kom!L15=0," ",P_Grsalg_kom!L15)</f>
        <v xml:space="preserve"> </v>
      </c>
    </row>
    <row r="12" spans="2:10" x14ac:dyDescent="0.2">
      <c r="B12" s="83" t="str">
        <f>IF(P_Grsalg_kom!B16=0," ",P_Grsalg_kom!B16)</f>
        <v>5022 Rennebu</v>
      </c>
      <c r="C12" s="70">
        <f>IF(P_Grsalg_kom!C16=0," ",P_Grsalg_kom!C16)</f>
        <v>22916</v>
      </c>
      <c r="D12" s="70">
        <f>IF(P_Grsalg_kom!D16=0," ",P_Grsalg_kom!D16)</f>
        <v>9400</v>
      </c>
      <c r="E12" s="70">
        <f>IF(P_Grsalg_kom!E16=0," ",P_Grsalg_kom!E16)</f>
        <v>4568810</v>
      </c>
      <c r="F12" s="70">
        <f>IF(P_Grsalg_kom!F16=0," ",P_Grsalg_kom!F16)</f>
        <v>4601126</v>
      </c>
      <c r="G12" s="70">
        <f>IF(P_Grsalg_kom!I16=0," ",P_Grsalg_kom!I16)</f>
        <v>5</v>
      </c>
      <c r="H12" s="70">
        <f>IF(P_Grsalg_kom!J16=0," ",P_Grsalg_kom!J16)</f>
        <v>2</v>
      </c>
      <c r="I12" s="70">
        <f>IF(P_Grsalg_kom!K16=0," ",P_Grsalg_kom!K16)</f>
        <v>33</v>
      </c>
      <c r="J12" s="191" t="str">
        <f>IF(P_Grsalg_kom!L16=0," ",P_Grsalg_kom!L16)</f>
        <v xml:space="preserve"> </v>
      </c>
    </row>
    <row r="13" spans="2:10" x14ac:dyDescent="0.2">
      <c r="B13" s="83" t="str">
        <f>IF(P_Grsalg_kom!B17=0," ",P_Grsalg_kom!B17)</f>
        <v>5025 Røros</v>
      </c>
      <c r="C13" s="70">
        <f>IF(P_Grsalg_kom!C17=0," ",P_Grsalg_kom!C17)</f>
        <v>142763</v>
      </c>
      <c r="D13" s="70" t="str">
        <f>IF(P_Grsalg_kom!D17=0," ",P_Grsalg_kom!D17)</f>
        <v xml:space="preserve"> </v>
      </c>
      <c r="E13" s="70">
        <f>IF(P_Grsalg_kom!E17=0," ",P_Grsalg_kom!E17)</f>
        <v>678500</v>
      </c>
      <c r="F13" s="70">
        <f>IF(P_Grsalg_kom!F17=0," ",P_Grsalg_kom!F17)</f>
        <v>821263</v>
      </c>
      <c r="G13" s="70">
        <f>IF(P_Grsalg_kom!I17=0," ",P_Grsalg_kom!I17)</f>
        <v>7</v>
      </c>
      <c r="H13" s="70" t="str">
        <f>IF(P_Grsalg_kom!J17=0," ",P_Grsalg_kom!J17)</f>
        <v xml:space="preserve"> </v>
      </c>
      <c r="I13" s="70">
        <f>IF(P_Grsalg_kom!K17=0," ",P_Grsalg_kom!K17)</f>
        <v>8</v>
      </c>
      <c r="J13" s="191" t="str">
        <f>IF(P_Grsalg_kom!L17=0," ",P_Grsalg_kom!L17)</f>
        <v xml:space="preserve"> </v>
      </c>
    </row>
    <row r="14" spans="2:10" x14ac:dyDescent="0.2">
      <c r="B14" s="83" t="str">
        <f>IF(P_Grsalg_kom!B18=0," ",P_Grsalg_kom!B18)</f>
        <v>5026 Holtålen</v>
      </c>
      <c r="C14" s="70">
        <f>IF(P_Grsalg_kom!C18=0," ",P_Grsalg_kom!C18)</f>
        <v>31600</v>
      </c>
      <c r="D14" s="70">
        <f>IF(P_Grsalg_kom!D18=0," ",P_Grsalg_kom!D18)</f>
        <v>2000</v>
      </c>
      <c r="E14" s="70">
        <f>IF(P_Grsalg_kom!E18=0," ",P_Grsalg_kom!E18)</f>
        <v>839850</v>
      </c>
      <c r="F14" s="70">
        <f>IF(P_Grsalg_kom!F18=0," ",P_Grsalg_kom!F18)</f>
        <v>873450</v>
      </c>
      <c r="G14" s="70">
        <f>IF(P_Grsalg_kom!I18=0," ",P_Grsalg_kom!I18)</f>
        <v>2</v>
      </c>
      <c r="H14" s="70">
        <f>IF(P_Grsalg_kom!J18=0," ",P_Grsalg_kom!J18)</f>
        <v>1</v>
      </c>
      <c r="I14" s="70">
        <f>IF(P_Grsalg_kom!K18=0," ",P_Grsalg_kom!K18)</f>
        <v>13</v>
      </c>
      <c r="J14" s="191" t="str">
        <f>IF(P_Grsalg_kom!L18=0," ",P_Grsalg_kom!L18)</f>
        <v xml:space="preserve"> </v>
      </c>
    </row>
    <row r="15" spans="2:10" x14ac:dyDescent="0.2">
      <c r="B15" s="83" t="str">
        <f>IF(P_Grsalg_kom!B19=0," ",P_Grsalg_kom!B19)</f>
        <v>5027 Midtre Gauldal</v>
      </c>
      <c r="C15" s="70">
        <f>IF(P_Grsalg_kom!C19=0," ",P_Grsalg_kom!C19)</f>
        <v>24500</v>
      </c>
      <c r="D15" s="70">
        <f>IF(P_Grsalg_kom!D19=0," ",P_Grsalg_kom!D19)</f>
        <v>274700</v>
      </c>
      <c r="E15" s="70">
        <f>IF(P_Grsalg_kom!E19=0," ",P_Grsalg_kom!E19)</f>
        <v>9627906</v>
      </c>
      <c r="F15" s="70">
        <f>IF(P_Grsalg_kom!F19=0," ",P_Grsalg_kom!F19)</f>
        <v>9927106</v>
      </c>
      <c r="G15" s="70">
        <f>IF(P_Grsalg_kom!I19=0," ",P_Grsalg_kom!I19)</f>
        <v>5</v>
      </c>
      <c r="H15" s="70">
        <f>IF(P_Grsalg_kom!J19=0," ",P_Grsalg_kom!J19)</f>
        <v>5</v>
      </c>
      <c r="I15" s="70">
        <f>IF(P_Grsalg_kom!K19=0," ",P_Grsalg_kom!K19)</f>
        <v>84</v>
      </c>
      <c r="J15" s="191" t="str">
        <f>IF(P_Grsalg_kom!L19=0," ",P_Grsalg_kom!L19)</f>
        <v xml:space="preserve"> </v>
      </c>
    </row>
    <row r="16" spans="2:10" x14ac:dyDescent="0.2">
      <c r="B16" s="83" t="str">
        <f>IF(P_Grsalg_kom!B20=0," ",P_Grsalg_kom!B20)</f>
        <v>5028 Melhus</v>
      </c>
      <c r="C16" s="70">
        <f>IF(P_Grsalg_kom!C20=0," ",P_Grsalg_kom!C20)</f>
        <v>204622</v>
      </c>
      <c r="D16" s="70">
        <f>IF(P_Grsalg_kom!D20=0," ",P_Grsalg_kom!D20)</f>
        <v>176872</v>
      </c>
      <c r="E16" s="70">
        <f>IF(P_Grsalg_kom!E20=0," ",P_Grsalg_kom!E20)</f>
        <v>5016536</v>
      </c>
      <c r="F16" s="70">
        <f>IF(P_Grsalg_kom!F20=0," ",P_Grsalg_kom!F20)</f>
        <v>5398030</v>
      </c>
      <c r="G16" s="70">
        <f>IF(P_Grsalg_kom!I20=0," ",P_Grsalg_kom!I20)</f>
        <v>11</v>
      </c>
      <c r="H16" s="70">
        <f>IF(P_Grsalg_kom!J20=0," ",P_Grsalg_kom!J20)</f>
        <v>7</v>
      </c>
      <c r="I16" s="70">
        <f>IF(P_Grsalg_kom!K20=0," ",P_Grsalg_kom!K20)</f>
        <v>38</v>
      </c>
      <c r="J16" s="191" t="str">
        <f>IF(P_Grsalg_kom!L20=0," ",P_Grsalg_kom!L20)</f>
        <v xml:space="preserve"> </v>
      </c>
    </row>
    <row r="17" spans="2:10" x14ac:dyDescent="0.2">
      <c r="B17" s="83" t="str">
        <f>IF(P_Grsalg_kom!B21=0," ",P_Grsalg_kom!B21)</f>
        <v>5029 Skaun</v>
      </c>
      <c r="C17" s="70">
        <f>IF(P_Grsalg_kom!C21=0," ",P_Grsalg_kom!C21)</f>
        <v>128090</v>
      </c>
      <c r="D17" s="70">
        <f>IF(P_Grsalg_kom!D21=0," ",P_Grsalg_kom!D21)</f>
        <v>268866</v>
      </c>
      <c r="E17" s="70">
        <f>IF(P_Grsalg_kom!E21=0," ",P_Grsalg_kom!E21)</f>
        <v>2292110</v>
      </c>
      <c r="F17" s="70">
        <f>IF(P_Grsalg_kom!F21=0," ",P_Grsalg_kom!F21)</f>
        <v>2689066</v>
      </c>
      <c r="G17" s="70">
        <f>IF(P_Grsalg_kom!I21=0," ",P_Grsalg_kom!I21)</f>
        <v>9</v>
      </c>
      <c r="H17" s="70">
        <f>IF(P_Grsalg_kom!J21=0," ",P_Grsalg_kom!J21)</f>
        <v>9</v>
      </c>
      <c r="I17" s="70">
        <f>IF(P_Grsalg_kom!K21=0," ",P_Grsalg_kom!K21)</f>
        <v>32</v>
      </c>
      <c r="J17" s="191" t="str">
        <f>IF(P_Grsalg_kom!L21=0," ",P_Grsalg_kom!L21)</f>
        <v xml:space="preserve"> </v>
      </c>
    </row>
    <row r="18" spans="2:10" x14ac:dyDescent="0.2">
      <c r="B18" s="83" t="str">
        <f>IF(P_Grsalg_kom!B22=0," ",P_Grsalg_kom!B22)</f>
        <v>5031 Malvik</v>
      </c>
      <c r="C18" s="70">
        <f>IF(P_Grsalg_kom!C22=0," ",P_Grsalg_kom!C22)</f>
        <v>67500</v>
      </c>
      <c r="D18" s="70">
        <f>IF(P_Grsalg_kom!D22=0," ",P_Grsalg_kom!D22)</f>
        <v>50000</v>
      </c>
      <c r="E18" s="70">
        <f>IF(P_Grsalg_kom!E22=0," ",P_Grsalg_kom!E22)</f>
        <v>1083570</v>
      </c>
      <c r="F18" s="70">
        <f>IF(P_Grsalg_kom!F22=0," ",P_Grsalg_kom!F22)</f>
        <v>1201070</v>
      </c>
      <c r="G18" s="70">
        <f>IF(P_Grsalg_kom!I22=0," ",P_Grsalg_kom!I22)</f>
        <v>5</v>
      </c>
      <c r="H18" s="70">
        <f>IF(P_Grsalg_kom!J22=0," ",P_Grsalg_kom!J22)</f>
        <v>2</v>
      </c>
      <c r="I18" s="70">
        <f>IF(P_Grsalg_kom!K22=0," ",P_Grsalg_kom!K22)</f>
        <v>10</v>
      </c>
      <c r="J18" s="191" t="str">
        <f>IF(P_Grsalg_kom!L22=0," ",P_Grsalg_kom!L22)</f>
        <v xml:space="preserve"> </v>
      </c>
    </row>
    <row r="19" spans="2:10" x14ac:dyDescent="0.2">
      <c r="B19" s="83" t="str">
        <f>IF(P_Grsalg_kom!B23=0," ",P_Grsalg_kom!B23)</f>
        <v>5032 Selbu</v>
      </c>
      <c r="C19" s="70">
        <f>IF(P_Grsalg_kom!C23=0," ",P_Grsalg_kom!C23)</f>
        <v>263274</v>
      </c>
      <c r="D19" s="70">
        <f>IF(P_Grsalg_kom!D23=0," ",P_Grsalg_kom!D23)</f>
        <v>361147</v>
      </c>
      <c r="E19" s="70">
        <f>IF(P_Grsalg_kom!E23=0," ",P_Grsalg_kom!E23)</f>
        <v>2398300</v>
      </c>
      <c r="F19" s="70">
        <f>IF(P_Grsalg_kom!F23=0," ",P_Grsalg_kom!F23)</f>
        <v>3022721</v>
      </c>
      <c r="G19" s="70">
        <f>IF(P_Grsalg_kom!I23=0," ",P_Grsalg_kom!I23)</f>
        <v>12</v>
      </c>
      <c r="H19" s="70">
        <f>IF(P_Grsalg_kom!J23=0," ",P_Grsalg_kom!J23)</f>
        <v>8</v>
      </c>
      <c r="I19" s="70">
        <f>IF(P_Grsalg_kom!K23=0," ",P_Grsalg_kom!K23)</f>
        <v>26</v>
      </c>
      <c r="J19" s="191" t="str">
        <f>IF(P_Grsalg_kom!L23=0," ",P_Grsalg_kom!L23)</f>
        <v xml:space="preserve"> </v>
      </c>
    </row>
    <row r="20" spans="2:10" x14ac:dyDescent="0.2">
      <c r="B20" s="83" t="str">
        <f>IF(P_Grsalg_kom!B24=0," ",P_Grsalg_kom!B24)</f>
        <v>5033 Tydal</v>
      </c>
      <c r="C20" s="70">
        <f>IF(P_Grsalg_kom!C24=0," ",P_Grsalg_kom!C24)</f>
        <v>5040</v>
      </c>
      <c r="D20" s="70">
        <f>IF(P_Grsalg_kom!D24=0," ",P_Grsalg_kom!D24)</f>
        <v>109700</v>
      </c>
      <c r="E20" s="70">
        <f>IF(P_Grsalg_kom!E24=0," ",P_Grsalg_kom!E24)</f>
        <v>685100</v>
      </c>
      <c r="F20" s="70">
        <f>IF(P_Grsalg_kom!F24=0," ",P_Grsalg_kom!F24)</f>
        <v>799840</v>
      </c>
      <c r="G20" s="70">
        <f>IF(P_Grsalg_kom!I24=0," ",P_Grsalg_kom!I24)</f>
        <v>2</v>
      </c>
      <c r="H20" s="70">
        <f>IF(P_Grsalg_kom!J24=0," ",P_Grsalg_kom!J24)</f>
        <v>2</v>
      </c>
      <c r="I20" s="70">
        <f>IF(P_Grsalg_kom!K24=0," ",P_Grsalg_kom!K24)</f>
        <v>8</v>
      </c>
      <c r="J20" s="191" t="str">
        <f>IF(P_Grsalg_kom!L24=0," ",P_Grsalg_kom!L24)</f>
        <v xml:space="preserve"> </v>
      </c>
    </row>
    <row r="21" spans="2:10" x14ac:dyDescent="0.2">
      <c r="B21" s="83" t="str">
        <f>IF(P_Grsalg_kom!B25=0," ",P_Grsalg_kom!B25)</f>
        <v>5034 Meråker</v>
      </c>
      <c r="C21" s="70">
        <f>IF(P_Grsalg_kom!C25=0," ",P_Grsalg_kom!C25)</f>
        <v>22362</v>
      </c>
      <c r="D21" s="70">
        <f>IF(P_Grsalg_kom!D25=0," ",P_Grsalg_kom!D25)</f>
        <v>8400</v>
      </c>
      <c r="E21" s="70">
        <f>IF(P_Grsalg_kom!E25=0," ",P_Grsalg_kom!E25)</f>
        <v>1747450</v>
      </c>
      <c r="F21" s="70">
        <f>IF(P_Grsalg_kom!F25=0," ",P_Grsalg_kom!F25)</f>
        <v>1778212</v>
      </c>
      <c r="G21" s="70">
        <f>IF(P_Grsalg_kom!I25=0," ",P_Grsalg_kom!I25)</f>
        <v>3</v>
      </c>
      <c r="H21" s="70">
        <f>IF(P_Grsalg_kom!J25=0," ",P_Grsalg_kom!J25)</f>
        <v>1</v>
      </c>
      <c r="I21" s="70">
        <f>IF(P_Grsalg_kom!K25=0," ",P_Grsalg_kom!K25)</f>
        <v>13</v>
      </c>
      <c r="J21" s="191" t="str">
        <f>IF(P_Grsalg_kom!L25=0," ",P_Grsalg_kom!L25)</f>
        <v xml:space="preserve"> </v>
      </c>
    </row>
    <row r="22" spans="2:10" x14ac:dyDescent="0.2">
      <c r="B22" s="83" t="str">
        <f>IF(P_Grsalg_kom!B26=0," ",P_Grsalg_kom!B26)</f>
        <v>5035 Stjørdal</v>
      </c>
      <c r="C22" s="70">
        <f>IF(P_Grsalg_kom!C26=0," ",P_Grsalg_kom!C26)</f>
        <v>378246</v>
      </c>
      <c r="D22" s="70">
        <f>IF(P_Grsalg_kom!D26=0," ",P_Grsalg_kom!D26)</f>
        <v>491410</v>
      </c>
      <c r="E22" s="70">
        <f>IF(P_Grsalg_kom!E26=0," ",P_Grsalg_kom!E26)</f>
        <v>5412450</v>
      </c>
      <c r="F22" s="70">
        <f>IF(P_Grsalg_kom!F26=0," ",P_Grsalg_kom!F26)</f>
        <v>6282106</v>
      </c>
      <c r="G22" s="70">
        <f>IF(P_Grsalg_kom!I26=0," ",P_Grsalg_kom!I26)</f>
        <v>15</v>
      </c>
      <c r="H22" s="70">
        <f>IF(P_Grsalg_kom!J26=0," ",P_Grsalg_kom!J26)</f>
        <v>18</v>
      </c>
      <c r="I22" s="70">
        <f>IF(P_Grsalg_kom!K26=0," ",P_Grsalg_kom!K26)</f>
        <v>59</v>
      </c>
      <c r="J22" s="191" t="str">
        <f>IF(P_Grsalg_kom!L26=0," ",P_Grsalg_kom!L26)</f>
        <v xml:space="preserve"> </v>
      </c>
    </row>
    <row r="23" spans="2:10" x14ac:dyDescent="0.2">
      <c r="B23" s="83" t="str">
        <f>IF(P_Grsalg_kom!B27=0," ",P_Grsalg_kom!B27)</f>
        <v>5036 Frosta</v>
      </c>
      <c r="C23" s="70">
        <f>IF(P_Grsalg_kom!C27=0," ",P_Grsalg_kom!C27)</f>
        <v>30000</v>
      </c>
      <c r="D23" s="70" t="str">
        <f>IF(P_Grsalg_kom!D27=0," ",P_Grsalg_kom!D27)</f>
        <v xml:space="preserve"> </v>
      </c>
      <c r="E23" s="70">
        <f>IF(P_Grsalg_kom!E27=0," ",P_Grsalg_kom!E27)</f>
        <v>1371500</v>
      </c>
      <c r="F23" s="70">
        <f>IF(P_Grsalg_kom!F27=0," ",P_Grsalg_kom!F27)</f>
        <v>1401500</v>
      </c>
      <c r="G23" s="70">
        <f>IF(P_Grsalg_kom!I27=0," ",P_Grsalg_kom!I27)</f>
        <v>3</v>
      </c>
      <c r="H23" s="70" t="str">
        <f>IF(P_Grsalg_kom!J27=0," ",P_Grsalg_kom!J27)</f>
        <v xml:space="preserve"> </v>
      </c>
      <c r="I23" s="70">
        <f>IF(P_Grsalg_kom!K27=0," ",P_Grsalg_kom!K27)</f>
        <v>11</v>
      </c>
      <c r="J23" s="191" t="str">
        <f>IF(P_Grsalg_kom!L27=0," ",P_Grsalg_kom!L27)</f>
        <v xml:space="preserve"> </v>
      </c>
    </row>
    <row r="24" spans="2:10" x14ac:dyDescent="0.2">
      <c r="B24" s="83" t="str">
        <f>IF(P_Grsalg_kom!B28=0," ",P_Grsalg_kom!B28)</f>
        <v>5037 Levanger</v>
      </c>
      <c r="C24" s="70">
        <f>IF(P_Grsalg_kom!C28=0," ",P_Grsalg_kom!C28)</f>
        <v>163364</v>
      </c>
      <c r="D24" s="70">
        <f>IF(P_Grsalg_kom!D28=0," ",P_Grsalg_kom!D28)</f>
        <v>374970</v>
      </c>
      <c r="E24" s="70">
        <f>IF(P_Grsalg_kom!E28=0," ",P_Grsalg_kom!E28)</f>
        <v>9797038</v>
      </c>
      <c r="F24" s="70">
        <f>IF(P_Grsalg_kom!F28=0," ",P_Grsalg_kom!F28)</f>
        <v>10335372</v>
      </c>
      <c r="G24" s="70">
        <f>IF(P_Grsalg_kom!I28=0," ",P_Grsalg_kom!I28)</f>
        <v>10</v>
      </c>
      <c r="H24" s="70">
        <f>IF(P_Grsalg_kom!J28=0," ",P_Grsalg_kom!J28)</f>
        <v>11</v>
      </c>
      <c r="I24" s="70">
        <f>IF(P_Grsalg_kom!K28=0," ",P_Grsalg_kom!K28)</f>
        <v>67</v>
      </c>
      <c r="J24" s="191" t="str">
        <f>IF(P_Grsalg_kom!L28=0," ",P_Grsalg_kom!L28)</f>
        <v xml:space="preserve"> </v>
      </c>
    </row>
    <row r="25" spans="2:10" x14ac:dyDescent="0.2">
      <c r="B25" s="83" t="str">
        <f>IF(P_Grsalg_kom!B29=0," ",P_Grsalg_kom!B29)</f>
        <v>5038 Verdal</v>
      </c>
      <c r="C25" s="70">
        <f>IF(P_Grsalg_kom!C29=0," ",P_Grsalg_kom!C29)</f>
        <v>41100</v>
      </c>
      <c r="D25" s="70">
        <f>IF(P_Grsalg_kom!D29=0," ",P_Grsalg_kom!D29)</f>
        <v>344600</v>
      </c>
      <c r="E25" s="70">
        <f>IF(P_Grsalg_kom!E29=0," ",P_Grsalg_kom!E29)</f>
        <v>6991775</v>
      </c>
      <c r="F25" s="70">
        <f>IF(P_Grsalg_kom!F29=0," ",P_Grsalg_kom!F29)</f>
        <v>7377475</v>
      </c>
      <c r="G25" s="70">
        <f>IF(P_Grsalg_kom!I29=0," ",P_Grsalg_kom!I29)</f>
        <v>3</v>
      </c>
      <c r="H25" s="70">
        <f>IF(P_Grsalg_kom!J29=0," ",P_Grsalg_kom!J29)</f>
        <v>9</v>
      </c>
      <c r="I25" s="70">
        <f>IF(P_Grsalg_kom!K29=0," ",P_Grsalg_kom!K29)</f>
        <v>62</v>
      </c>
      <c r="J25" s="191" t="str">
        <f>IF(P_Grsalg_kom!L29=0," ",P_Grsalg_kom!L29)</f>
        <v xml:space="preserve"> </v>
      </c>
    </row>
    <row r="26" spans="2:10" x14ac:dyDescent="0.2">
      <c r="B26" s="83" t="str">
        <f>IF(P_Grsalg_kom!B30=0," ",P_Grsalg_kom!B30)</f>
        <v>5041 Snåsa</v>
      </c>
      <c r="C26" s="70">
        <f>IF(P_Grsalg_kom!C30=0," ",P_Grsalg_kom!C30)</f>
        <v>53000</v>
      </c>
      <c r="D26" s="70">
        <f>IF(P_Grsalg_kom!D30=0," ",P_Grsalg_kom!D30)</f>
        <v>67300</v>
      </c>
      <c r="E26" s="70">
        <f>IF(P_Grsalg_kom!E30=0," ",P_Grsalg_kom!E30)</f>
        <v>2755375</v>
      </c>
      <c r="F26" s="70">
        <f>IF(P_Grsalg_kom!F30=0," ",P_Grsalg_kom!F30)</f>
        <v>2875675</v>
      </c>
      <c r="G26" s="70">
        <f>IF(P_Grsalg_kom!I30=0," ",P_Grsalg_kom!I30)</f>
        <v>2</v>
      </c>
      <c r="H26" s="70">
        <f>IF(P_Grsalg_kom!J30=0," ",P_Grsalg_kom!J30)</f>
        <v>4</v>
      </c>
      <c r="I26" s="70">
        <f>IF(P_Grsalg_kom!K30=0," ",P_Grsalg_kom!K30)</f>
        <v>21</v>
      </c>
      <c r="J26" s="191" t="str">
        <f>IF(P_Grsalg_kom!L30=0," ",P_Grsalg_kom!L30)</f>
        <v xml:space="preserve"> </v>
      </c>
    </row>
    <row r="27" spans="2:10" x14ac:dyDescent="0.2">
      <c r="B27" s="83" t="str">
        <f>IF(P_Grsalg_kom!B31=0," ",P_Grsalg_kom!B31)</f>
        <v>5042 Lierne</v>
      </c>
      <c r="C27" s="70">
        <f>IF(P_Grsalg_kom!C31=0," ",P_Grsalg_kom!C31)</f>
        <v>47250</v>
      </c>
      <c r="D27" s="70">
        <f>IF(P_Grsalg_kom!D31=0," ",P_Grsalg_kom!D31)</f>
        <v>70400</v>
      </c>
      <c r="E27" s="70">
        <f>IF(P_Grsalg_kom!E31=0," ",P_Grsalg_kom!E31)</f>
        <v>3411610</v>
      </c>
      <c r="F27" s="70">
        <f>IF(P_Grsalg_kom!F31=0," ",P_Grsalg_kom!F31)</f>
        <v>3529260</v>
      </c>
      <c r="G27" s="70">
        <f>IF(P_Grsalg_kom!I31=0," ",P_Grsalg_kom!I31)</f>
        <v>1</v>
      </c>
      <c r="H27" s="70">
        <f>IF(P_Grsalg_kom!J31=0," ",P_Grsalg_kom!J31)</f>
        <v>2</v>
      </c>
      <c r="I27" s="70">
        <f>IF(P_Grsalg_kom!K31=0," ",P_Grsalg_kom!K31)</f>
        <v>18</v>
      </c>
      <c r="J27" s="191" t="str">
        <f>IF(P_Grsalg_kom!L31=0," ",P_Grsalg_kom!L31)</f>
        <v xml:space="preserve"> </v>
      </c>
    </row>
    <row r="28" spans="2:10" x14ac:dyDescent="0.2">
      <c r="B28" s="83" t="str">
        <f>IF(P_Grsalg_kom!B32=0," ",P_Grsalg_kom!B32)</f>
        <v>5043 Røyrvik</v>
      </c>
      <c r="C28" s="70">
        <f>IF(P_Grsalg_kom!C32=0," ",P_Grsalg_kom!C32)</f>
        <v>5000</v>
      </c>
      <c r="D28" s="70" t="str">
        <f>IF(P_Grsalg_kom!D32=0," ",P_Grsalg_kom!D32)</f>
        <v xml:space="preserve"> </v>
      </c>
      <c r="E28" s="70">
        <f>IF(P_Grsalg_kom!E32=0," ",P_Grsalg_kom!E32)</f>
        <v>696450</v>
      </c>
      <c r="F28" s="70">
        <f>IF(P_Grsalg_kom!F32=0," ",P_Grsalg_kom!F32)</f>
        <v>701450</v>
      </c>
      <c r="G28" s="70">
        <f>IF(P_Grsalg_kom!I32=0," ",P_Grsalg_kom!I32)</f>
        <v>1</v>
      </c>
      <c r="H28" s="70" t="str">
        <f>IF(P_Grsalg_kom!J32=0," ",P_Grsalg_kom!J32)</f>
        <v xml:space="preserve"> </v>
      </c>
      <c r="I28" s="70">
        <f>IF(P_Grsalg_kom!K32=0," ",P_Grsalg_kom!K32)</f>
        <v>8</v>
      </c>
      <c r="J28" s="191" t="str">
        <f>IF(P_Grsalg_kom!L32=0," ",P_Grsalg_kom!L32)</f>
        <v xml:space="preserve"> </v>
      </c>
    </row>
    <row r="29" spans="2:10" x14ac:dyDescent="0.2">
      <c r="B29" s="83" t="str">
        <f>IF(P_Grsalg_kom!B33=0," ",P_Grsalg_kom!B33)</f>
        <v>5044 Namsskogan</v>
      </c>
      <c r="C29" s="70">
        <f>IF(P_Grsalg_kom!C33=0," ",P_Grsalg_kom!C33)</f>
        <v>1100</v>
      </c>
      <c r="D29" s="70">
        <f>IF(P_Grsalg_kom!D33=0," ",P_Grsalg_kom!D33)</f>
        <v>165000</v>
      </c>
      <c r="E29" s="70">
        <f>IF(P_Grsalg_kom!E33=0," ",P_Grsalg_kom!E33)</f>
        <v>1991700</v>
      </c>
      <c r="F29" s="70">
        <f>IF(P_Grsalg_kom!F33=0," ",P_Grsalg_kom!F33)</f>
        <v>2157800</v>
      </c>
      <c r="G29" s="70">
        <f>IF(P_Grsalg_kom!I33=0," ",P_Grsalg_kom!I33)</f>
        <v>1</v>
      </c>
      <c r="H29" s="70">
        <f>IF(P_Grsalg_kom!J33=0," ",P_Grsalg_kom!J33)</f>
        <v>1</v>
      </c>
      <c r="I29" s="70">
        <f>IF(P_Grsalg_kom!K33=0," ",P_Grsalg_kom!K33)</f>
        <v>9</v>
      </c>
      <c r="J29" s="191" t="str">
        <f>IF(P_Grsalg_kom!L33=0," ",P_Grsalg_kom!L33)</f>
        <v xml:space="preserve"> </v>
      </c>
    </row>
    <row r="30" spans="2:10" x14ac:dyDescent="0.2">
      <c r="B30" s="83" t="str">
        <f>IF(P_Grsalg_kom!B34=0," ",P_Grsalg_kom!B34)</f>
        <v>5045 Grong</v>
      </c>
      <c r="C30" s="70">
        <f>IF(P_Grsalg_kom!C34=0," ",P_Grsalg_kom!C34)</f>
        <v>7246</v>
      </c>
      <c r="D30" s="70">
        <f>IF(P_Grsalg_kom!D34=0," ",P_Grsalg_kom!D34)</f>
        <v>18500</v>
      </c>
      <c r="E30" s="70">
        <f>IF(P_Grsalg_kom!E34=0," ",P_Grsalg_kom!E34)</f>
        <v>4945232</v>
      </c>
      <c r="F30" s="70">
        <f>IF(P_Grsalg_kom!F34=0," ",P_Grsalg_kom!F34)</f>
        <v>4970978</v>
      </c>
      <c r="G30" s="70">
        <f>IF(P_Grsalg_kom!I34=0," ",P_Grsalg_kom!I34)</f>
        <v>1</v>
      </c>
      <c r="H30" s="70">
        <f>IF(P_Grsalg_kom!J34=0," ",P_Grsalg_kom!J34)</f>
        <v>1</v>
      </c>
      <c r="I30" s="70">
        <f>IF(P_Grsalg_kom!K34=0," ",P_Grsalg_kom!K34)</f>
        <v>15</v>
      </c>
      <c r="J30" s="191" t="str">
        <f>IF(P_Grsalg_kom!L34=0," ",P_Grsalg_kom!L34)</f>
        <v xml:space="preserve"> </v>
      </c>
    </row>
    <row r="31" spans="2:10" x14ac:dyDescent="0.2">
      <c r="B31" s="83" t="str">
        <f>IF(P_Grsalg_kom!B35=0," ",P_Grsalg_kom!B35)</f>
        <v>5046 Høylandet</v>
      </c>
      <c r="C31" s="70">
        <f>IF(P_Grsalg_kom!C35=0," ",P_Grsalg_kom!C35)</f>
        <v>6700</v>
      </c>
      <c r="D31" s="70" t="str">
        <f>IF(P_Grsalg_kom!D35=0," ",P_Grsalg_kom!D35)</f>
        <v xml:space="preserve"> </v>
      </c>
      <c r="E31" s="70">
        <f>IF(P_Grsalg_kom!E35=0," ",P_Grsalg_kom!E35)</f>
        <v>3778800</v>
      </c>
      <c r="F31" s="70">
        <f>IF(P_Grsalg_kom!F35=0," ",P_Grsalg_kom!F35)</f>
        <v>3785500</v>
      </c>
      <c r="G31" s="70">
        <f>IF(P_Grsalg_kom!I35=0," ",P_Grsalg_kom!I35)</f>
        <v>1</v>
      </c>
      <c r="H31" s="70" t="str">
        <f>IF(P_Grsalg_kom!J35=0," ",P_Grsalg_kom!J35)</f>
        <v xml:space="preserve"> </v>
      </c>
      <c r="I31" s="70">
        <f>IF(P_Grsalg_kom!K35=0," ",P_Grsalg_kom!K35)</f>
        <v>15</v>
      </c>
      <c r="J31" s="191" t="str">
        <f>IF(P_Grsalg_kom!L35=0," ",P_Grsalg_kom!L35)</f>
        <v xml:space="preserve"> </v>
      </c>
    </row>
    <row r="32" spans="2:10" x14ac:dyDescent="0.2">
      <c r="B32" s="83" t="str">
        <f>IF(P_Grsalg_kom!B36=0," ",P_Grsalg_kom!B36)</f>
        <v>5047 Overhalla</v>
      </c>
      <c r="C32" s="70">
        <f>IF(P_Grsalg_kom!C36=0," ",P_Grsalg_kom!C36)</f>
        <v>23260</v>
      </c>
      <c r="D32" s="70" t="str">
        <f>IF(P_Grsalg_kom!D36=0," ",P_Grsalg_kom!D36)</f>
        <v xml:space="preserve"> </v>
      </c>
      <c r="E32" s="70">
        <f>IF(P_Grsalg_kom!E36=0," ",P_Grsalg_kom!E36)</f>
        <v>4467850</v>
      </c>
      <c r="F32" s="70">
        <f>IF(P_Grsalg_kom!F36=0," ",P_Grsalg_kom!F36)</f>
        <v>4491110</v>
      </c>
      <c r="G32" s="70">
        <f>IF(P_Grsalg_kom!I36=0," ",P_Grsalg_kom!I36)</f>
        <v>5</v>
      </c>
      <c r="H32" s="70" t="str">
        <f>IF(P_Grsalg_kom!J36=0," ",P_Grsalg_kom!J36)</f>
        <v xml:space="preserve"> </v>
      </c>
      <c r="I32" s="70">
        <f>IF(P_Grsalg_kom!K36=0," ",P_Grsalg_kom!K36)</f>
        <v>33</v>
      </c>
      <c r="J32" s="191" t="str">
        <f>IF(P_Grsalg_kom!L36=0," ",P_Grsalg_kom!L36)</f>
        <v xml:space="preserve"> </v>
      </c>
    </row>
    <row r="33" spans="2:10" x14ac:dyDescent="0.2">
      <c r="B33" s="83" t="str">
        <f>IF(P_Grsalg_kom!B37=0," ",P_Grsalg_kom!B37)</f>
        <v>5049 Flatanger</v>
      </c>
      <c r="C33" s="70" t="str">
        <f>IF(P_Grsalg_kom!C37=0," ",P_Grsalg_kom!C37)</f>
        <v xml:space="preserve"> </v>
      </c>
      <c r="D33" s="70">
        <f>IF(P_Grsalg_kom!D37=0," ",P_Grsalg_kom!D37)</f>
        <v>22000</v>
      </c>
      <c r="E33" s="70">
        <f>IF(P_Grsalg_kom!E37=0," ",P_Grsalg_kom!E37)</f>
        <v>1172500</v>
      </c>
      <c r="F33" s="70">
        <f>IF(P_Grsalg_kom!F37=0," ",P_Grsalg_kom!F37)</f>
        <v>1194500</v>
      </c>
      <c r="G33" s="70" t="str">
        <f>IF(P_Grsalg_kom!I37=0," ",P_Grsalg_kom!I37)</f>
        <v xml:space="preserve"> </v>
      </c>
      <c r="H33" s="70">
        <f>IF(P_Grsalg_kom!J37=0," ",P_Grsalg_kom!J37)</f>
        <v>1</v>
      </c>
      <c r="I33" s="70">
        <f>IF(P_Grsalg_kom!K37=0," ",P_Grsalg_kom!K37)</f>
        <v>12</v>
      </c>
      <c r="J33" s="191" t="str">
        <f>IF(P_Grsalg_kom!L37=0," ",P_Grsalg_kom!L37)</f>
        <v xml:space="preserve"> </v>
      </c>
    </row>
    <row r="34" spans="2:10" x14ac:dyDescent="0.2">
      <c r="B34" s="83" t="str">
        <f>IF(P_Grsalg_kom!B38=0," ",P_Grsalg_kom!B38)</f>
        <v>5052 Leka</v>
      </c>
      <c r="C34" s="70">
        <f>IF(P_Grsalg_kom!C38=0," ",P_Grsalg_kom!C38)</f>
        <v>5000</v>
      </c>
      <c r="D34" s="70" t="str">
        <f>IF(P_Grsalg_kom!D38=0," ",P_Grsalg_kom!D38)</f>
        <v xml:space="preserve"> </v>
      </c>
      <c r="E34" s="70">
        <f>IF(P_Grsalg_kom!E38=0," ",P_Grsalg_kom!E38)</f>
        <v>931950</v>
      </c>
      <c r="F34" s="70">
        <f>IF(P_Grsalg_kom!F38=0," ",P_Grsalg_kom!F38)</f>
        <v>936950</v>
      </c>
      <c r="G34" s="70">
        <f>IF(P_Grsalg_kom!I38=0," ",P_Grsalg_kom!I38)</f>
        <v>1</v>
      </c>
      <c r="H34" s="70" t="str">
        <f>IF(P_Grsalg_kom!J38=0," ",P_Grsalg_kom!J38)</f>
        <v xml:space="preserve"> </v>
      </c>
      <c r="I34" s="70">
        <f>IF(P_Grsalg_kom!K38=0," ",P_Grsalg_kom!K38)</f>
        <v>10</v>
      </c>
      <c r="J34" s="191" t="str">
        <f>IF(P_Grsalg_kom!L38=0," ",P_Grsalg_kom!L38)</f>
        <v xml:space="preserve"> </v>
      </c>
    </row>
    <row r="35" spans="2:10" x14ac:dyDescent="0.2">
      <c r="B35" s="83" t="str">
        <f>IF(P_Grsalg_kom!B39=0," ",P_Grsalg_kom!B39)</f>
        <v>5053 Inderøy</v>
      </c>
      <c r="C35" s="70">
        <f>IF(P_Grsalg_kom!C39=0," ",P_Grsalg_kom!C39)</f>
        <v>6250</v>
      </c>
      <c r="D35" s="70" t="str">
        <f>IF(P_Grsalg_kom!D39=0," ",P_Grsalg_kom!D39)</f>
        <v xml:space="preserve"> </v>
      </c>
      <c r="E35" s="70">
        <f>IF(P_Grsalg_kom!E39=0," ",P_Grsalg_kom!E39)</f>
        <v>5118438</v>
      </c>
      <c r="F35" s="70">
        <f>IF(P_Grsalg_kom!F39=0," ",P_Grsalg_kom!F39)</f>
        <v>5124688</v>
      </c>
      <c r="G35" s="70">
        <f>IF(P_Grsalg_kom!I39=0," ",P_Grsalg_kom!I39)</f>
        <v>2</v>
      </c>
      <c r="H35" s="70" t="str">
        <f>IF(P_Grsalg_kom!J39=0," ",P_Grsalg_kom!J39)</f>
        <v xml:space="preserve"> </v>
      </c>
      <c r="I35" s="70">
        <f>IF(P_Grsalg_kom!K39=0," ",P_Grsalg_kom!K39)</f>
        <v>28</v>
      </c>
      <c r="J35" s="191" t="str">
        <f>IF(P_Grsalg_kom!L39=0," ",P_Grsalg_kom!L39)</f>
        <v xml:space="preserve"> </v>
      </c>
    </row>
    <row r="36" spans="2:10" x14ac:dyDescent="0.2">
      <c r="B36" s="83" t="str">
        <f>IF(P_Grsalg_kom!B40=0," ",P_Grsalg_kom!B40)</f>
        <v>5054 Indre Fosen</v>
      </c>
      <c r="C36" s="70">
        <f>IF(P_Grsalg_kom!C40=0," ",P_Grsalg_kom!C40)</f>
        <v>337159</v>
      </c>
      <c r="D36" s="70">
        <f>IF(P_Grsalg_kom!D40=0," ",P_Grsalg_kom!D40)</f>
        <v>379900</v>
      </c>
      <c r="E36" s="70">
        <f>IF(P_Grsalg_kom!E40=0," ",P_Grsalg_kom!E40)</f>
        <v>8056820</v>
      </c>
      <c r="F36" s="70">
        <f>IF(P_Grsalg_kom!F40=0," ",P_Grsalg_kom!F40)</f>
        <v>8773879</v>
      </c>
      <c r="G36" s="70">
        <f>IF(P_Grsalg_kom!I40=0," ",P_Grsalg_kom!I40)</f>
        <v>8</v>
      </c>
      <c r="H36" s="70">
        <f>IF(P_Grsalg_kom!J40=0," ",P_Grsalg_kom!J40)</f>
        <v>9</v>
      </c>
      <c r="I36" s="70">
        <f>IF(P_Grsalg_kom!K40=0," ",P_Grsalg_kom!K40)</f>
        <v>73</v>
      </c>
      <c r="J36" s="191" t="str">
        <f>IF(P_Grsalg_kom!L40=0," ",P_Grsalg_kom!L40)</f>
        <v xml:space="preserve"> </v>
      </c>
    </row>
    <row r="37" spans="2:10" x14ac:dyDescent="0.2">
      <c r="B37" s="83" t="str">
        <f>IF(P_Grsalg_kom!B41=0," ",P_Grsalg_kom!B41)</f>
        <v>5055 Heim</v>
      </c>
      <c r="C37" s="70">
        <f>IF(P_Grsalg_kom!C41=0," ",P_Grsalg_kom!C41)</f>
        <v>32073</v>
      </c>
      <c r="D37" s="70">
        <f>IF(P_Grsalg_kom!D41=0," ",P_Grsalg_kom!D41)</f>
        <v>201250</v>
      </c>
      <c r="E37" s="70">
        <f>IF(P_Grsalg_kom!E41=0," ",P_Grsalg_kom!E41)</f>
        <v>7755100</v>
      </c>
      <c r="F37" s="70">
        <f>IF(P_Grsalg_kom!F41=0," ",P_Grsalg_kom!F41)</f>
        <v>7988423</v>
      </c>
      <c r="G37" s="70">
        <f>IF(P_Grsalg_kom!I41=0," ",P_Grsalg_kom!I41)</f>
        <v>5</v>
      </c>
      <c r="H37" s="70">
        <f>IF(P_Grsalg_kom!J41=0," ",P_Grsalg_kom!J41)</f>
        <v>7</v>
      </c>
      <c r="I37" s="70">
        <f>IF(P_Grsalg_kom!K41=0," ",P_Grsalg_kom!K41)</f>
        <v>44</v>
      </c>
      <c r="J37" s="191" t="str">
        <f>IF(P_Grsalg_kom!L41=0," ",P_Grsalg_kom!L41)</f>
        <v xml:space="preserve"> </v>
      </c>
    </row>
    <row r="38" spans="2:10" x14ac:dyDescent="0.2">
      <c r="B38" s="83" t="str">
        <f>IF(P_Grsalg_kom!B42=0," ",P_Grsalg_kom!B42)</f>
        <v>5056 Hitra</v>
      </c>
      <c r="C38" s="70">
        <f>IF(P_Grsalg_kom!C42=0," ",P_Grsalg_kom!C42)</f>
        <v>11843</v>
      </c>
      <c r="D38" s="70" t="str">
        <f>IF(P_Grsalg_kom!D42=0," ",P_Grsalg_kom!D42)</f>
        <v xml:space="preserve"> </v>
      </c>
      <c r="E38" s="70">
        <f>IF(P_Grsalg_kom!E42=0," ",P_Grsalg_kom!E42)</f>
        <v>1448700</v>
      </c>
      <c r="F38" s="70">
        <f>IF(P_Grsalg_kom!F42=0," ",P_Grsalg_kom!F42)</f>
        <v>1460543</v>
      </c>
      <c r="G38" s="70">
        <f>IF(P_Grsalg_kom!I42=0," ",P_Grsalg_kom!I42)</f>
        <v>2</v>
      </c>
      <c r="H38" s="70" t="str">
        <f>IF(P_Grsalg_kom!J42=0," ",P_Grsalg_kom!J42)</f>
        <v xml:space="preserve"> </v>
      </c>
      <c r="I38" s="70">
        <f>IF(P_Grsalg_kom!K42=0," ",P_Grsalg_kom!K42)</f>
        <v>14</v>
      </c>
      <c r="J38" s="191" t="str">
        <f>IF(P_Grsalg_kom!L42=0," ",P_Grsalg_kom!L42)</f>
        <v xml:space="preserve"> </v>
      </c>
    </row>
    <row r="39" spans="2:10" x14ac:dyDescent="0.2">
      <c r="B39" s="83" t="str">
        <f>IF(P_Grsalg_kom!B43=0," ",P_Grsalg_kom!B43)</f>
        <v>5057 Ørland</v>
      </c>
      <c r="C39" s="70">
        <f>IF(P_Grsalg_kom!C43=0," ",P_Grsalg_kom!C43)</f>
        <v>141345</v>
      </c>
      <c r="D39" s="70">
        <f>IF(P_Grsalg_kom!D43=0," ",P_Grsalg_kom!D43)</f>
        <v>395870</v>
      </c>
      <c r="E39" s="70">
        <f>IF(P_Grsalg_kom!E43=0," ",P_Grsalg_kom!E43)</f>
        <v>4722092</v>
      </c>
      <c r="F39" s="70">
        <f>IF(P_Grsalg_kom!F43=0," ",P_Grsalg_kom!F43)</f>
        <v>5259307</v>
      </c>
      <c r="G39" s="70">
        <f>IF(P_Grsalg_kom!I43=0," ",P_Grsalg_kom!I43)</f>
        <v>8</v>
      </c>
      <c r="H39" s="70">
        <f>IF(P_Grsalg_kom!J43=0," ",P_Grsalg_kom!J43)</f>
        <v>6</v>
      </c>
      <c r="I39" s="70">
        <f>IF(P_Grsalg_kom!K43=0," ",P_Grsalg_kom!K43)</f>
        <v>36</v>
      </c>
      <c r="J39" s="191" t="str">
        <f>IF(P_Grsalg_kom!L43=0," ",P_Grsalg_kom!L43)</f>
        <v xml:space="preserve"> </v>
      </c>
    </row>
    <row r="40" spans="2:10" x14ac:dyDescent="0.2">
      <c r="B40" s="83" t="str">
        <f>IF(P_Grsalg_kom!B44=0," ",P_Grsalg_kom!B44)</f>
        <v>5058 Åfjord</v>
      </c>
      <c r="C40" s="70">
        <f>IF(P_Grsalg_kom!C44=0," ",P_Grsalg_kom!C44)</f>
        <v>12</v>
      </c>
      <c r="D40" s="70" t="str">
        <f>IF(P_Grsalg_kom!D44=0," ",P_Grsalg_kom!D44)</f>
        <v xml:space="preserve"> </v>
      </c>
      <c r="E40" s="70">
        <f>IF(P_Grsalg_kom!E44=0," ",P_Grsalg_kom!E44)</f>
        <v>2278503</v>
      </c>
      <c r="F40" s="70">
        <f>IF(P_Grsalg_kom!F44=0," ",P_Grsalg_kom!F44)</f>
        <v>2278515</v>
      </c>
      <c r="G40" s="70">
        <f>IF(P_Grsalg_kom!I44=0," ",P_Grsalg_kom!I44)</f>
        <v>1</v>
      </c>
      <c r="H40" s="70" t="str">
        <f>IF(P_Grsalg_kom!J44=0," ",P_Grsalg_kom!J44)</f>
        <v xml:space="preserve"> </v>
      </c>
      <c r="I40" s="70">
        <f>IF(P_Grsalg_kom!K44=0," ",P_Grsalg_kom!K44)</f>
        <v>27</v>
      </c>
      <c r="J40" s="191" t="str">
        <f>IF(P_Grsalg_kom!L44=0," ",P_Grsalg_kom!L44)</f>
        <v xml:space="preserve"> </v>
      </c>
    </row>
    <row r="41" spans="2:10" x14ac:dyDescent="0.2">
      <c r="B41" s="83" t="str">
        <f>IF(P_Grsalg_kom!B45=0," ",P_Grsalg_kom!B45)</f>
        <v>5059 Orkland</v>
      </c>
      <c r="C41" s="70">
        <f>IF(P_Grsalg_kom!C45=0," ",P_Grsalg_kom!C45)</f>
        <v>124976</v>
      </c>
      <c r="D41" s="70">
        <f>IF(P_Grsalg_kom!D45=0," ",P_Grsalg_kom!D45)</f>
        <v>400081</v>
      </c>
      <c r="E41" s="70">
        <f>IF(P_Grsalg_kom!E45=0," ",P_Grsalg_kom!E45)</f>
        <v>10661700</v>
      </c>
      <c r="F41" s="70">
        <f>IF(P_Grsalg_kom!F45=0," ",P_Grsalg_kom!F45)</f>
        <v>11186757</v>
      </c>
      <c r="G41" s="70">
        <f>IF(P_Grsalg_kom!I45=0," ",P_Grsalg_kom!I45)</f>
        <v>14</v>
      </c>
      <c r="H41" s="70">
        <f>IF(P_Grsalg_kom!J45=0," ",P_Grsalg_kom!J45)</f>
        <v>12</v>
      </c>
      <c r="I41" s="70">
        <f>IF(P_Grsalg_kom!K45=0," ",P_Grsalg_kom!K45)</f>
        <v>74</v>
      </c>
      <c r="J41" s="191" t="str">
        <f>IF(P_Grsalg_kom!L45=0," ",P_Grsalg_kom!L45)</f>
        <v xml:space="preserve"> </v>
      </c>
    </row>
    <row r="42" spans="2:10" x14ac:dyDescent="0.2">
      <c r="B42" s="83" t="str">
        <f>IF(P_Grsalg_kom!B46=0," ",P_Grsalg_kom!B46)</f>
        <v>5060 Nærøysund</v>
      </c>
      <c r="C42" s="70">
        <f>IF(P_Grsalg_kom!C46=0," ",P_Grsalg_kom!C46)</f>
        <v>44192</v>
      </c>
      <c r="D42" s="70">
        <f>IF(P_Grsalg_kom!D46=0," ",P_Grsalg_kom!D46)</f>
        <v>285550</v>
      </c>
      <c r="E42" s="70">
        <f>IF(P_Grsalg_kom!E46=0," ",P_Grsalg_kom!E46)</f>
        <v>6142482</v>
      </c>
      <c r="F42" s="70">
        <f>IF(P_Grsalg_kom!F46=0," ",P_Grsalg_kom!F46)</f>
        <v>6472224</v>
      </c>
      <c r="G42" s="70">
        <f>IF(P_Grsalg_kom!I46=0," ",P_Grsalg_kom!I46)</f>
        <v>3</v>
      </c>
      <c r="H42" s="70">
        <f>IF(P_Grsalg_kom!J46=0," ",P_Grsalg_kom!J46)</f>
        <v>3</v>
      </c>
      <c r="I42" s="70">
        <f>IF(P_Grsalg_kom!K46=0," ",P_Grsalg_kom!K46)</f>
        <v>43</v>
      </c>
      <c r="J42" s="191" t="str">
        <f>IF(P_Grsalg_kom!L46=0," ",P_Grsalg_kom!L46)</f>
        <v xml:space="preserve"> </v>
      </c>
    </row>
    <row r="43" spans="2:10" x14ac:dyDescent="0.2">
      <c r="B43" s="83" t="str">
        <f>IF(P_Grsalg_kom!B47=0," ",P_Grsalg_kom!B47)</f>
        <v>5061 Rindal</v>
      </c>
      <c r="C43" s="70">
        <f>IF(P_Grsalg_kom!C47=0," ",P_Grsalg_kom!C47)</f>
        <v>3500</v>
      </c>
      <c r="D43" s="70">
        <f>IF(P_Grsalg_kom!D47=0," ",P_Grsalg_kom!D47)</f>
        <v>10350</v>
      </c>
      <c r="E43" s="70">
        <f>IF(P_Grsalg_kom!E47=0," ",P_Grsalg_kom!E47)</f>
        <v>2732400</v>
      </c>
      <c r="F43" s="70">
        <f>IF(P_Grsalg_kom!F47=0," ",P_Grsalg_kom!F47)</f>
        <v>2746250</v>
      </c>
      <c r="G43" s="70">
        <f>IF(P_Grsalg_kom!I47=0," ",P_Grsalg_kom!I47)</f>
        <v>1</v>
      </c>
      <c r="H43" s="70">
        <f>IF(P_Grsalg_kom!J47=0," ",P_Grsalg_kom!J47)</f>
        <v>1</v>
      </c>
      <c r="I43" s="70">
        <f>IF(P_Grsalg_kom!K47=0," ",P_Grsalg_kom!K47)</f>
        <v>24</v>
      </c>
      <c r="J43" s="191" t="str">
        <f>IF(P_Grsalg_kom!L47=0," ",P_Grsalg_kom!L47)</f>
        <v xml:space="preserve"> </v>
      </c>
    </row>
    <row r="44" spans="2:10" x14ac:dyDescent="0.2">
      <c r="B44" s="72" t="str">
        <f>IF(P_Grsalg_kom!B48=0," ",P_Grsalg_kom!B48)</f>
        <v>Totalsum</v>
      </c>
      <c r="C44" s="71">
        <f>IF(P_Grsalg_kom!C48=0," ",P_Grsalg_kom!C48)</f>
        <v>2974705</v>
      </c>
      <c r="D44" s="71">
        <f>IF(P_Grsalg_kom!D48=0," ",P_Grsalg_kom!D48)</f>
        <v>7447918</v>
      </c>
      <c r="E44" s="71">
        <f>IF(P_Grsalg_kom!E48=0," ",P_Grsalg_kom!E48)</f>
        <v>153698788</v>
      </c>
      <c r="F44" s="71">
        <f>IF(P_Grsalg_kom!F48=0," ",P_Grsalg_kom!F48)</f>
        <v>164121411</v>
      </c>
      <c r="G44" s="71">
        <f>IF(P_Grsalg_kom!I48=0," ",P_Grsalg_kom!I48)</f>
        <v>187</v>
      </c>
      <c r="H44" s="71">
        <f>IF(P_Grsalg_kom!J48=0," ",P_Grsalg_kom!J48)</f>
        <v>169</v>
      </c>
      <c r="I44" s="71">
        <f>IF(P_Grsalg_kom!K48=0," ",P_Grsalg_kom!K48)</f>
        <v>1192</v>
      </c>
      <c r="J44" s="191" t="str">
        <f>IF(P_Grsalg_kom!L48=0," ",P_Grsalg_kom!L48)</f>
        <v xml:space="preserve"> </v>
      </c>
    </row>
    <row r="47" spans="2:10" ht="12.75" customHeight="1" x14ac:dyDescent="0.2">
      <c r="D47" s="266" t="str">
        <f>IF(P_Grsalg_kom!N5="All",P_Grsalg_kom!S3,IF(P_Grsalg_kom!N5="(Flere elementer)",P_Grsalg_kom!S3," "))</f>
        <v xml:space="preserve"> </v>
      </c>
      <c r="E47" s="266"/>
      <c r="F47" s="266"/>
      <c r="G47" s="266"/>
      <c r="H47" s="266"/>
    </row>
    <row r="48" spans="2:10" ht="12.75" customHeight="1" x14ac:dyDescent="0.2">
      <c r="D48" s="266"/>
      <c r="E48" s="266"/>
      <c r="F48" s="266"/>
      <c r="G48" s="266"/>
      <c r="H48" s="266"/>
    </row>
    <row r="49" spans="4:8" ht="12.75" customHeight="1" x14ac:dyDescent="0.2">
      <c r="D49" s="266"/>
      <c r="E49" s="266"/>
      <c r="F49" s="266"/>
      <c r="G49" s="266"/>
      <c r="H49" s="266"/>
    </row>
    <row r="50" spans="4:8" x14ac:dyDescent="0.2">
      <c r="D50" s="266"/>
      <c r="E50" s="266"/>
      <c r="F50" s="266"/>
      <c r="G50" s="266"/>
      <c r="H50" s="266"/>
    </row>
    <row r="51" spans="4:8" x14ac:dyDescent="0.2">
      <c r="D51" s="266"/>
      <c r="E51" s="266"/>
      <c r="F51" s="266"/>
      <c r="G51" s="266"/>
      <c r="H51" s="266"/>
    </row>
    <row r="52" spans="4:8" x14ac:dyDescent="0.2">
      <c r="D52" s="266"/>
      <c r="E52" s="266"/>
      <c r="F52" s="266"/>
      <c r="G52" s="266"/>
      <c r="H52" s="266"/>
    </row>
    <row r="53" spans="4:8" x14ac:dyDescent="0.2">
      <c r="D53" s="266"/>
      <c r="E53" s="266"/>
      <c r="F53" s="266"/>
      <c r="G53" s="266"/>
      <c r="H53" s="266"/>
    </row>
  </sheetData>
  <mergeCells count="4">
    <mergeCell ref="B2:I2"/>
    <mergeCell ref="C4:F4"/>
    <mergeCell ref="G4:I4"/>
    <mergeCell ref="D47:H53"/>
  </mergeCells>
  <conditionalFormatting sqref="C6:I44">
    <cfRule type="containsBlanks" dxfId="20" priority="2">
      <formula>LEN(TRIM(C6))=0</formula>
    </cfRule>
  </conditionalFormatting>
  <conditionalFormatting sqref="D47">
    <cfRule type="containsBlanks" dxfId="19" priority="1">
      <formula>LEN(TRIM(D47))=0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E0B0-7F5E-4989-A6F4-773FABC74B57}">
  <sheetPr codeName="Ark18">
    <tabColor theme="7"/>
  </sheetPr>
  <dimension ref="B3:T51"/>
  <sheetViews>
    <sheetView showGridLines="0" workbookViewId="0">
      <selection activeCell="E6" sqref="E6"/>
    </sheetView>
  </sheetViews>
  <sheetFormatPr baseColWidth="10" defaultRowHeight="12.75" x14ac:dyDescent="0.2"/>
  <cols>
    <col min="1" max="1" width="4.7109375" style="105" customWidth="1"/>
    <col min="2" max="2" width="17" style="104" customWidth="1"/>
    <col min="3" max="3" width="11.42578125" style="104"/>
    <col min="4" max="4" width="3.42578125" style="104" customWidth="1"/>
    <col min="5" max="5" width="15.5703125" style="104" customWidth="1"/>
    <col min="6" max="6" width="11.42578125" style="104"/>
    <col min="7" max="7" width="3.28515625" style="104" customWidth="1"/>
    <col min="8" max="8" width="13.140625" style="104" customWidth="1"/>
    <col min="9" max="9" width="11.42578125" style="104"/>
    <col min="10" max="10" width="3.140625" style="104" customWidth="1"/>
    <col min="11" max="11" width="15.85546875" style="104" customWidth="1"/>
    <col min="12" max="15" width="11.42578125" style="104"/>
    <col min="16" max="16384" width="11.42578125" style="105"/>
  </cols>
  <sheetData>
    <row r="3" spans="2:20" ht="25.5" customHeight="1" x14ac:dyDescent="0.2"/>
    <row r="5" spans="2:20" ht="22.5" customHeight="1" x14ac:dyDescent="0.2"/>
    <row r="6" spans="2:20" ht="35.25" customHeight="1" x14ac:dyDescent="0.2">
      <c r="H6" s="267" t="str">
        <f>P_Rangerign!N3</f>
        <v xml:space="preserve"> </v>
      </c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</row>
    <row r="7" spans="2:20" ht="24.75" customHeight="1" x14ac:dyDescent="0.2">
      <c r="B7" s="269" t="str" vm="16">
        <f>P_Rangerign!C8</f>
        <v>ungpurker</v>
      </c>
      <c r="C7" s="269"/>
      <c r="D7" s="269"/>
      <c r="E7" s="269"/>
      <c r="F7" s="269"/>
      <c r="G7" s="103"/>
    </row>
    <row r="8" spans="2:20" s="104" customFormat="1" ht="74.25" customHeight="1" x14ac:dyDescent="0.2">
      <c r="B8" s="268" t="str">
        <f>P_Rangerign!$B$2</f>
        <v>Antall ungpurker i Trøndelag i 2022</v>
      </c>
      <c r="C8" s="268"/>
      <c r="D8" s="184"/>
      <c r="E8" s="268" t="str">
        <f>P_Rangerign!$B$3</f>
        <v>Antall foretak med ungpurker i Trøndelag i 2022</v>
      </c>
      <c r="F8" s="268"/>
      <c r="G8" s="103"/>
    </row>
    <row r="9" spans="2:20" ht="32.25" customHeight="1" x14ac:dyDescent="0.2">
      <c r="B9" s="72" t="s">
        <v>392</v>
      </c>
      <c r="C9" s="164" t="s">
        <v>608</v>
      </c>
      <c r="D9" s="182" t="str">
        <f>IF(P_Rangerign!D13=0," ",P_Rangerign!D13)</f>
        <v xml:space="preserve"> </v>
      </c>
      <c r="E9" s="72" t="s">
        <v>392</v>
      </c>
      <c r="F9" s="164" t="s">
        <v>606</v>
      </c>
      <c r="G9" s="104" t="str">
        <f>IF(P_Rangerign!G13=0," ",P_Rangerign!G13)</f>
        <v xml:space="preserve"> </v>
      </c>
    </row>
    <row r="10" spans="2:20" x14ac:dyDescent="0.2">
      <c r="B10" s="83" t="str">
        <f>IF(P_Rangerign!B14=0," ",P_Rangerign!B14)</f>
        <v>Levanger</v>
      </c>
      <c r="C10" s="70">
        <f>IF(P_Rangerign!C14=0," ",P_Rangerign!C14)</f>
        <v>2259</v>
      </c>
      <c r="D10" s="182" t="str">
        <f>IF(P_Rangerign!D14=0," ",P_Rangerign!D14)</f>
        <v xml:space="preserve"> </v>
      </c>
      <c r="E10" s="83" t="str">
        <f>IF(P_Rangerign!E14=0," ",P_Rangerign!E14)</f>
        <v>Verdal</v>
      </c>
      <c r="F10" s="70">
        <f>IF(P_Rangerign!F14=0," ",P_Rangerign!F14)</f>
        <v>24</v>
      </c>
      <c r="G10" s="104" t="str">
        <f>IF(P_Rangerign!G14=0," ",P_Rangerign!G14)</f>
        <v xml:space="preserve"> </v>
      </c>
    </row>
    <row r="11" spans="2:20" x14ac:dyDescent="0.2">
      <c r="B11" s="83" t="str">
        <f>IF(P_Rangerign!B15=0," ",P_Rangerign!B15)</f>
        <v>Verdal</v>
      </c>
      <c r="C11" s="70">
        <f>IF(P_Rangerign!C15=0," ",P_Rangerign!C15)</f>
        <v>1135</v>
      </c>
      <c r="D11" s="182" t="str">
        <f>IF(P_Rangerign!D15=0," ",P_Rangerign!D15)</f>
        <v xml:space="preserve"> </v>
      </c>
      <c r="E11" s="83" t="str">
        <f>IF(P_Rangerign!E15=0," ",P_Rangerign!E15)</f>
        <v>Levanger</v>
      </c>
      <c r="F11" s="70">
        <f>IF(P_Rangerign!F15=0," ",P_Rangerign!F15)</f>
        <v>22</v>
      </c>
      <c r="G11" s="104" t="str">
        <f>IF(P_Rangerign!G15=0," ",P_Rangerign!G15)</f>
        <v xml:space="preserve"> </v>
      </c>
    </row>
    <row r="12" spans="2:20" x14ac:dyDescent="0.2">
      <c r="B12" s="83" t="str">
        <f>IF(P_Rangerign!B16=0," ",P_Rangerign!B16)</f>
        <v>Inderøy</v>
      </c>
      <c r="C12" s="70">
        <f>IF(P_Rangerign!C16=0," ",P_Rangerign!C16)</f>
        <v>878</v>
      </c>
      <c r="D12" s="182" t="str">
        <f>IF(P_Rangerign!D16=0," ",P_Rangerign!D16)</f>
        <v xml:space="preserve"> </v>
      </c>
      <c r="E12" s="83" t="str">
        <f>IF(P_Rangerign!E16=0," ",P_Rangerign!E16)</f>
        <v>Inderøy</v>
      </c>
      <c r="F12" s="70">
        <f>IF(P_Rangerign!F16=0," ",P_Rangerign!F16)</f>
        <v>14</v>
      </c>
      <c r="G12" s="104" t="str">
        <f>IF(P_Rangerign!G16=0," ",P_Rangerign!G16)</f>
        <v xml:space="preserve"> </v>
      </c>
    </row>
    <row r="13" spans="2:20" x14ac:dyDescent="0.2">
      <c r="B13" s="83" t="str">
        <f>IF(P_Rangerign!B17=0," ",P_Rangerign!B17)</f>
        <v>Frosta</v>
      </c>
      <c r="C13" s="70">
        <f>IF(P_Rangerign!C17=0," ",P_Rangerign!C17)</f>
        <v>303</v>
      </c>
      <c r="D13" s="182" t="str">
        <f>IF(P_Rangerign!D17=0," ",P_Rangerign!D17)</f>
        <v xml:space="preserve"> </v>
      </c>
      <c r="E13" s="83" t="str">
        <f>IF(P_Rangerign!E17=0," ",P_Rangerign!E17)</f>
        <v>Steinkjer</v>
      </c>
      <c r="F13" s="70">
        <f>IF(P_Rangerign!F17=0," ",P_Rangerign!F17)</f>
        <v>10</v>
      </c>
      <c r="G13" s="104" t="str">
        <f>IF(P_Rangerign!G17=0," ",P_Rangerign!G17)</f>
        <v xml:space="preserve"> </v>
      </c>
    </row>
    <row r="14" spans="2:20" x14ac:dyDescent="0.2">
      <c r="B14" s="83" t="str">
        <f>IF(P_Rangerign!B18=0," ",P_Rangerign!B18)</f>
        <v>Steinkjer</v>
      </c>
      <c r="C14" s="70">
        <f>IF(P_Rangerign!C18=0," ",P_Rangerign!C18)</f>
        <v>241</v>
      </c>
      <c r="D14" s="182" t="str">
        <f>IF(P_Rangerign!D18=0," ",P_Rangerign!D18)</f>
        <v xml:space="preserve"> </v>
      </c>
      <c r="E14" s="83" t="str">
        <f>IF(P_Rangerign!E18=0," ",P_Rangerign!E18)</f>
        <v>Frosta</v>
      </c>
      <c r="F14" s="70">
        <f>IF(P_Rangerign!F18=0," ",P_Rangerign!F18)</f>
        <v>8</v>
      </c>
      <c r="G14" s="104" t="str">
        <f>IF(P_Rangerign!G18=0," ",P_Rangerign!G18)</f>
        <v xml:space="preserve"> </v>
      </c>
    </row>
    <row r="15" spans="2:20" x14ac:dyDescent="0.2">
      <c r="B15" s="83" t="str">
        <f>IF(P_Rangerign!B19=0," ",P_Rangerign!B19)</f>
        <v>Overhalla</v>
      </c>
      <c r="C15" s="70">
        <f>IF(P_Rangerign!C19=0," ",P_Rangerign!C19)</f>
        <v>216</v>
      </c>
      <c r="D15" s="182" t="str">
        <f>IF(P_Rangerign!D19=0," ",P_Rangerign!D19)</f>
        <v xml:space="preserve"> </v>
      </c>
      <c r="E15" s="83" t="str">
        <f>IF(P_Rangerign!E19=0," ",P_Rangerign!E19)</f>
        <v>Overhalla</v>
      </c>
      <c r="F15" s="70">
        <f>IF(P_Rangerign!F19=0," ",P_Rangerign!F19)</f>
        <v>7</v>
      </c>
      <c r="G15" s="104" t="str">
        <f>IF(P_Rangerign!G19=0," ",P_Rangerign!G19)</f>
        <v xml:space="preserve"> </v>
      </c>
    </row>
    <row r="16" spans="2:20" x14ac:dyDescent="0.2">
      <c r="B16" s="83" t="str">
        <f>IF(P_Rangerign!B20=0," ",P_Rangerign!B20)</f>
        <v>Høylandet</v>
      </c>
      <c r="C16" s="70">
        <f>IF(P_Rangerign!C20=0," ",P_Rangerign!C20)</f>
        <v>194</v>
      </c>
      <c r="D16" s="182" t="str">
        <f>IF(P_Rangerign!D20=0," ",P_Rangerign!D20)</f>
        <v xml:space="preserve"> </v>
      </c>
      <c r="E16" s="83" t="str">
        <f>IF(P_Rangerign!E20=0," ",P_Rangerign!E20)</f>
        <v>Stjørdal</v>
      </c>
      <c r="F16" s="70">
        <f>IF(P_Rangerign!F20=0," ",P_Rangerign!F20)</f>
        <v>6</v>
      </c>
      <c r="G16" s="104" t="str">
        <f>IF(P_Rangerign!G20=0," ",P_Rangerign!G20)</f>
        <v xml:space="preserve"> </v>
      </c>
    </row>
    <row r="17" spans="2:7" x14ac:dyDescent="0.2">
      <c r="B17" s="83" t="str">
        <f>IF(P_Rangerign!B21=0," ",P_Rangerign!B21)</f>
        <v>Snåsa</v>
      </c>
      <c r="C17" s="70">
        <f>IF(P_Rangerign!C21=0," ",P_Rangerign!C21)</f>
        <v>109</v>
      </c>
      <c r="D17" s="182" t="str">
        <f>IF(P_Rangerign!D21=0," ",P_Rangerign!D21)</f>
        <v xml:space="preserve"> </v>
      </c>
      <c r="E17" s="83" t="str">
        <f>IF(P_Rangerign!E21=0," ",P_Rangerign!E21)</f>
        <v>Namsos</v>
      </c>
      <c r="F17" s="70">
        <f>IF(P_Rangerign!F21=0," ",P_Rangerign!F21)</f>
        <v>4</v>
      </c>
      <c r="G17" s="104" t="str">
        <f>IF(P_Rangerign!G21=0," ",P_Rangerign!G21)</f>
        <v xml:space="preserve"> </v>
      </c>
    </row>
    <row r="18" spans="2:7" x14ac:dyDescent="0.2">
      <c r="B18" s="83" t="str">
        <f>IF(P_Rangerign!B22=0," ",P_Rangerign!B22)</f>
        <v>Grong</v>
      </c>
      <c r="C18" s="70">
        <f>IF(P_Rangerign!C22=0," ",P_Rangerign!C22)</f>
        <v>109</v>
      </c>
      <c r="D18" s="182" t="str">
        <f>IF(P_Rangerign!D22=0," ",P_Rangerign!D22)</f>
        <v xml:space="preserve"> </v>
      </c>
      <c r="E18" s="83" t="str">
        <f>IF(P_Rangerign!E22=0," ",P_Rangerign!E22)</f>
        <v>Nærøysund</v>
      </c>
      <c r="F18" s="70">
        <f>IF(P_Rangerign!F22=0," ",P_Rangerign!F22)</f>
        <v>3</v>
      </c>
      <c r="G18" s="104" t="str">
        <f>IF(P_Rangerign!G22=0," ",P_Rangerign!G22)</f>
        <v xml:space="preserve"> </v>
      </c>
    </row>
    <row r="19" spans="2:7" x14ac:dyDescent="0.2">
      <c r="B19" s="83" t="str">
        <f>IF(P_Rangerign!B23=0," ",P_Rangerign!B23)</f>
        <v>Skaun</v>
      </c>
      <c r="C19" s="70">
        <f>IF(P_Rangerign!C23=0," ",P_Rangerign!C23)</f>
        <v>100</v>
      </c>
      <c r="D19" s="182" t="str">
        <f>IF(P_Rangerign!D23=0," ",P_Rangerign!D23)</f>
        <v xml:space="preserve"> </v>
      </c>
      <c r="E19" s="83" t="str">
        <f>IF(P_Rangerign!E23=0," ",P_Rangerign!E23)</f>
        <v>Snåsa</v>
      </c>
      <c r="F19" s="70">
        <f>IF(P_Rangerign!F23=0," ",P_Rangerign!F23)</f>
        <v>3</v>
      </c>
      <c r="G19" s="104" t="str">
        <f>IF(P_Rangerign!G23=0," ",P_Rangerign!G23)</f>
        <v xml:space="preserve"> </v>
      </c>
    </row>
    <row r="20" spans="2:7" x14ac:dyDescent="0.2">
      <c r="B20" s="83" t="str">
        <f>IF(P_Rangerign!B24=0," ",P_Rangerign!B24)</f>
        <v>Namsos</v>
      </c>
      <c r="C20" s="70">
        <f>IF(P_Rangerign!C24=0," ",P_Rangerign!C24)</f>
        <v>97</v>
      </c>
      <c r="D20" s="182" t="str">
        <f>IF(P_Rangerign!D24=0," ",P_Rangerign!D24)</f>
        <v xml:space="preserve"> </v>
      </c>
      <c r="E20" s="83" t="str">
        <f>IF(P_Rangerign!E24=0," ",P_Rangerign!E24)</f>
        <v>Heim</v>
      </c>
      <c r="F20" s="70">
        <f>IF(P_Rangerign!F24=0," ",P_Rangerign!F24)</f>
        <v>3</v>
      </c>
      <c r="G20" s="104" t="str">
        <f>IF(P_Rangerign!G24=0," ",P_Rangerign!G24)</f>
        <v xml:space="preserve"> </v>
      </c>
    </row>
    <row r="21" spans="2:7" x14ac:dyDescent="0.2">
      <c r="B21" s="83" t="str">
        <f>IF(P_Rangerign!B25=0," ",P_Rangerign!B25)</f>
        <v>Midtre Gauldal</v>
      </c>
      <c r="C21" s="70">
        <f>IF(P_Rangerign!C25=0," ",P_Rangerign!C25)</f>
        <v>95</v>
      </c>
      <c r="D21" s="182" t="str">
        <f>IF(P_Rangerign!D25=0," ",P_Rangerign!D25)</f>
        <v xml:space="preserve"> </v>
      </c>
      <c r="E21" s="83" t="str">
        <f>IF(P_Rangerign!E25=0," ",P_Rangerign!E25)</f>
        <v>Indre Fosen</v>
      </c>
      <c r="F21" s="70">
        <f>IF(P_Rangerign!F25=0," ",P_Rangerign!F25)</f>
        <v>3</v>
      </c>
      <c r="G21" s="104" t="str">
        <f>IF(P_Rangerign!G25=0," ",P_Rangerign!G25)</f>
        <v xml:space="preserve"> </v>
      </c>
    </row>
    <row r="22" spans="2:7" x14ac:dyDescent="0.2">
      <c r="B22" s="83" t="str">
        <f>IF(P_Rangerign!B26=0," ",P_Rangerign!B26)</f>
        <v>Heim</v>
      </c>
      <c r="C22" s="70">
        <f>IF(P_Rangerign!C26=0," ",P_Rangerign!C26)</f>
        <v>91</v>
      </c>
      <c r="D22" s="182" t="str">
        <f>IF(P_Rangerign!D26=0," ",P_Rangerign!D26)</f>
        <v xml:space="preserve"> </v>
      </c>
      <c r="E22" s="83" t="str">
        <f>IF(P_Rangerign!E26=0," ",P_Rangerign!E26)</f>
        <v>Trondheim</v>
      </c>
      <c r="F22" s="70">
        <f>IF(P_Rangerign!F26=0," ",P_Rangerign!F26)</f>
        <v>3</v>
      </c>
      <c r="G22" s="104" t="str">
        <f>IF(P_Rangerign!G26=0," ",P_Rangerign!G26)</f>
        <v xml:space="preserve"> </v>
      </c>
    </row>
    <row r="23" spans="2:7" x14ac:dyDescent="0.2">
      <c r="B23" s="83" t="str">
        <f>IF(P_Rangerign!B27=0," ",P_Rangerign!B27)</f>
        <v>Malvik</v>
      </c>
      <c r="C23" s="70">
        <f>IF(P_Rangerign!C27=0," ",P_Rangerign!C27)</f>
        <v>81</v>
      </c>
      <c r="D23" s="182" t="str">
        <f>IF(P_Rangerign!D27=0," ",P_Rangerign!D27)</f>
        <v xml:space="preserve"> </v>
      </c>
      <c r="E23" s="83" t="str">
        <f>IF(P_Rangerign!E27=0," ",P_Rangerign!E27)</f>
        <v>Malvik</v>
      </c>
      <c r="F23" s="70">
        <f>IF(P_Rangerign!F27=0," ",P_Rangerign!F27)</f>
        <v>3</v>
      </c>
      <c r="G23" s="104" t="str">
        <f>IF(P_Rangerign!G27=0," ",P_Rangerign!G27)</f>
        <v xml:space="preserve"> </v>
      </c>
    </row>
    <row r="24" spans="2:7" x14ac:dyDescent="0.2">
      <c r="B24" s="83" t="str">
        <f>IF(P_Rangerign!B28=0," ",P_Rangerign!B28)</f>
        <v>Orkland</v>
      </c>
      <c r="C24" s="70">
        <f>IF(P_Rangerign!C28=0," ",P_Rangerign!C28)</f>
        <v>79</v>
      </c>
      <c r="D24" s="182" t="str">
        <f>IF(P_Rangerign!D28=0," ",P_Rangerign!D28)</f>
        <v xml:space="preserve"> </v>
      </c>
      <c r="E24" s="83" t="str">
        <f>IF(P_Rangerign!E28=0," ",P_Rangerign!E28)</f>
        <v>Orkland</v>
      </c>
      <c r="F24" s="70">
        <f>IF(P_Rangerign!F28=0," ",P_Rangerign!F28)</f>
        <v>3</v>
      </c>
      <c r="G24" s="104" t="str">
        <f>IF(P_Rangerign!G28=0," ",P_Rangerign!G28)</f>
        <v xml:space="preserve"> </v>
      </c>
    </row>
    <row r="25" spans="2:7" x14ac:dyDescent="0.2">
      <c r="B25" s="83" t="str">
        <f>IF(P_Rangerign!B29=0," ",P_Rangerign!B29)</f>
        <v>Ørland</v>
      </c>
      <c r="C25" s="70">
        <f>IF(P_Rangerign!C29=0," ",P_Rangerign!C29)</f>
        <v>75</v>
      </c>
      <c r="D25" s="182" t="str">
        <f>IF(P_Rangerign!D29=0," ",P_Rangerign!D29)</f>
        <v xml:space="preserve"> </v>
      </c>
      <c r="E25" s="83" t="str">
        <f>IF(P_Rangerign!E29=0," ",P_Rangerign!E29)</f>
        <v>Høylandet</v>
      </c>
      <c r="F25" s="70">
        <f>IF(P_Rangerign!F29=0," ",P_Rangerign!F29)</f>
        <v>2</v>
      </c>
      <c r="G25" s="104" t="str">
        <f>IF(P_Rangerign!G29=0," ",P_Rangerign!G29)</f>
        <v xml:space="preserve"> </v>
      </c>
    </row>
    <row r="26" spans="2:7" x14ac:dyDescent="0.2">
      <c r="B26" s="83" t="str">
        <f>IF(P_Rangerign!B30=0," ",P_Rangerign!B30)</f>
        <v>Stjørdal</v>
      </c>
      <c r="C26" s="70">
        <f>IF(P_Rangerign!C30=0," ",P_Rangerign!C30)</f>
        <v>57</v>
      </c>
      <c r="D26" s="182" t="str">
        <f>IF(P_Rangerign!D30=0," ",P_Rangerign!D30)</f>
        <v xml:space="preserve"> </v>
      </c>
      <c r="E26" s="83" t="str">
        <f>IF(P_Rangerign!E30=0," ",P_Rangerign!E30)</f>
        <v>Skaun</v>
      </c>
      <c r="F26" s="70">
        <f>IF(P_Rangerign!F30=0," ",P_Rangerign!F30)</f>
        <v>2</v>
      </c>
      <c r="G26" s="104" t="str">
        <f>IF(P_Rangerign!G30=0," ",P_Rangerign!G30)</f>
        <v xml:space="preserve"> </v>
      </c>
    </row>
    <row r="27" spans="2:7" x14ac:dyDescent="0.2">
      <c r="B27" s="83" t="str">
        <f>IF(P_Rangerign!B31=0," ",P_Rangerign!B31)</f>
        <v>Nærøysund</v>
      </c>
      <c r="C27" s="70">
        <f>IF(P_Rangerign!C31=0," ",P_Rangerign!C31)</f>
        <v>50</v>
      </c>
      <c r="D27" s="182" t="str">
        <f>IF(P_Rangerign!D31=0," ",P_Rangerign!D31)</f>
        <v xml:space="preserve"> </v>
      </c>
      <c r="E27" s="83" t="str">
        <f>IF(P_Rangerign!E31=0," ",P_Rangerign!E31)</f>
        <v>Selbu</v>
      </c>
      <c r="F27" s="70">
        <f>IF(P_Rangerign!F31=0," ",P_Rangerign!F31)</f>
        <v>2</v>
      </c>
      <c r="G27" s="104" t="str">
        <f>IF(P_Rangerign!G31=0," ",P_Rangerign!G31)</f>
        <v xml:space="preserve"> </v>
      </c>
    </row>
    <row r="28" spans="2:7" x14ac:dyDescent="0.2">
      <c r="B28" s="83" t="str">
        <f>IF(P_Rangerign!B32=0," ",P_Rangerign!B32)</f>
        <v>Selbu</v>
      </c>
      <c r="C28" s="70">
        <f>IF(P_Rangerign!C32=0," ",P_Rangerign!C32)</f>
        <v>39</v>
      </c>
      <c r="D28" s="182" t="str">
        <f>IF(P_Rangerign!D32=0," ",P_Rangerign!D32)</f>
        <v xml:space="preserve"> </v>
      </c>
      <c r="E28" s="83" t="str">
        <f>IF(P_Rangerign!E32=0," ",P_Rangerign!E32)</f>
        <v>Midtre Gauldal</v>
      </c>
      <c r="F28" s="70">
        <f>IF(P_Rangerign!F32=0," ",P_Rangerign!F32)</f>
        <v>2</v>
      </c>
      <c r="G28" s="104" t="str">
        <f>IF(P_Rangerign!G32=0," ",P_Rangerign!G32)</f>
        <v xml:space="preserve"> </v>
      </c>
    </row>
    <row r="29" spans="2:7" x14ac:dyDescent="0.2">
      <c r="B29" s="83" t="str">
        <f>IF(P_Rangerign!B33=0," ",P_Rangerign!B33)</f>
        <v>Indre Fosen</v>
      </c>
      <c r="C29" s="70">
        <f>IF(P_Rangerign!C33=0," ",P_Rangerign!C33)</f>
        <v>38</v>
      </c>
      <c r="D29" s="182" t="str">
        <f>IF(P_Rangerign!D33=0," ",P_Rangerign!D33)</f>
        <v xml:space="preserve"> </v>
      </c>
      <c r="E29" s="83" t="str">
        <f>IF(P_Rangerign!E33=0," ",P_Rangerign!E33)</f>
        <v>Ørland</v>
      </c>
      <c r="F29" s="70">
        <f>IF(P_Rangerign!F33=0," ",P_Rangerign!F33)</f>
        <v>2</v>
      </c>
      <c r="G29" s="104" t="str">
        <f>IF(P_Rangerign!G33=0," ",P_Rangerign!G33)</f>
        <v xml:space="preserve"> </v>
      </c>
    </row>
    <row r="30" spans="2:7" x14ac:dyDescent="0.2">
      <c r="B30" s="83" t="str">
        <f>IF(P_Rangerign!B34=0," ",P_Rangerign!B34)</f>
        <v>Trondheim</v>
      </c>
      <c r="C30" s="70">
        <f>IF(P_Rangerign!C34=0," ",P_Rangerign!C34)</f>
        <v>4</v>
      </c>
      <c r="D30" s="182" t="str">
        <f>IF(P_Rangerign!D34=0," ",P_Rangerign!D34)</f>
        <v xml:space="preserve"> </v>
      </c>
      <c r="E30" s="83" t="str">
        <f>IF(P_Rangerign!E34=0," ",P_Rangerign!E34)</f>
        <v>Rennebu</v>
      </c>
      <c r="F30" s="70">
        <f>IF(P_Rangerign!F34=0," ",P_Rangerign!F34)</f>
        <v>1</v>
      </c>
      <c r="G30" s="104" t="str">
        <f>IF(P_Rangerign!G34=0," ",P_Rangerign!G34)</f>
        <v xml:space="preserve"> </v>
      </c>
    </row>
    <row r="31" spans="2:7" x14ac:dyDescent="0.2">
      <c r="B31" s="83" t="str">
        <f>IF(P_Rangerign!B35=0," ",P_Rangerign!B35)</f>
        <v>Rindal</v>
      </c>
      <c r="C31" s="70">
        <f>IF(P_Rangerign!C35=0," ",P_Rangerign!C35)</f>
        <v>4</v>
      </c>
      <c r="D31" s="182" t="str">
        <f>IF(P_Rangerign!D35=0," ",P_Rangerign!D35)</f>
        <v xml:space="preserve"> </v>
      </c>
      <c r="E31" s="83" t="str">
        <f>IF(P_Rangerign!E35=0," ",P_Rangerign!E35)</f>
        <v>Grong</v>
      </c>
      <c r="F31" s="70">
        <f>IF(P_Rangerign!F35=0," ",P_Rangerign!F35)</f>
        <v>1</v>
      </c>
      <c r="G31" s="104" t="str">
        <f>IF(P_Rangerign!G35=0," ",P_Rangerign!G35)</f>
        <v xml:space="preserve"> </v>
      </c>
    </row>
    <row r="32" spans="2:7" x14ac:dyDescent="0.2">
      <c r="B32" s="83" t="str">
        <f>IF(P_Rangerign!B36=0," ",P_Rangerign!B36)</f>
        <v>Rennebu</v>
      </c>
      <c r="C32" s="70">
        <f>IF(P_Rangerign!C36=0," ",P_Rangerign!C36)</f>
        <v>2</v>
      </c>
      <c r="D32" s="182" t="str">
        <f>IF(P_Rangerign!D36=0," ",P_Rangerign!D36)</f>
        <v xml:space="preserve"> </v>
      </c>
      <c r="E32" s="83" t="str">
        <f>IF(P_Rangerign!E36=0," ",P_Rangerign!E36)</f>
        <v>Rindal</v>
      </c>
      <c r="F32" s="70">
        <f>IF(P_Rangerign!F36=0," ",P_Rangerign!F36)</f>
        <v>1</v>
      </c>
      <c r="G32" s="104" t="str">
        <f>IF(P_Rangerign!G36=0," ",P_Rangerign!G36)</f>
        <v xml:space="preserve"> </v>
      </c>
    </row>
    <row r="33" spans="2:7" x14ac:dyDescent="0.2">
      <c r="B33" s="83" t="str">
        <f>IF(P_Rangerign!B37=0," ",P_Rangerign!B37)</f>
        <v>Åfjord</v>
      </c>
      <c r="C33" s="70" t="str">
        <f>IF(P_Rangerign!C37=0," ",P_Rangerign!C37)</f>
        <v xml:space="preserve"> </v>
      </c>
      <c r="D33" s="182" t="str">
        <f>IF(P_Rangerign!D37=0," ",P_Rangerign!D37)</f>
        <v xml:space="preserve"> </v>
      </c>
      <c r="E33" s="83" t="str">
        <f>IF(P_Rangerign!E37=0," ",P_Rangerign!E37)</f>
        <v>Leka</v>
      </c>
      <c r="F33" s="70" t="str">
        <f>IF(P_Rangerign!F37=0," ",P_Rangerign!F37)</f>
        <v xml:space="preserve"> </v>
      </c>
      <c r="G33" s="104" t="str">
        <f>IF(P_Rangerign!G37=0," ",P_Rangerign!G37)</f>
        <v xml:space="preserve"> </v>
      </c>
    </row>
    <row r="34" spans="2:7" x14ac:dyDescent="0.2">
      <c r="B34" s="83" t="str">
        <f>IF(P_Rangerign!B38=0," ",P_Rangerign!B38)</f>
        <v>Lierne</v>
      </c>
      <c r="C34" s="70" t="str">
        <f>IF(P_Rangerign!C38=0," ",P_Rangerign!C38)</f>
        <v xml:space="preserve"> </v>
      </c>
      <c r="D34" s="182" t="str">
        <f>IF(P_Rangerign!D38=0," ",P_Rangerign!D38)</f>
        <v xml:space="preserve"> </v>
      </c>
      <c r="E34" s="83" t="str">
        <f>IF(P_Rangerign!E38=0," ",P_Rangerign!E38)</f>
        <v>Tydal</v>
      </c>
      <c r="F34" s="70" t="str">
        <f>IF(P_Rangerign!F38=0," ",P_Rangerign!F38)</f>
        <v xml:space="preserve"> </v>
      </c>
      <c r="G34" s="104" t="str">
        <f>IF(P_Rangerign!G38=0," ",P_Rangerign!G38)</f>
        <v xml:space="preserve"> </v>
      </c>
    </row>
    <row r="35" spans="2:7" x14ac:dyDescent="0.2">
      <c r="B35" s="83" t="str">
        <f>IF(P_Rangerign!B39=0," ",P_Rangerign!B39)</f>
        <v>Røyrvik</v>
      </c>
      <c r="C35" s="70" t="str">
        <f>IF(P_Rangerign!C39=0," ",P_Rangerign!C39)</f>
        <v xml:space="preserve"> </v>
      </c>
      <c r="D35" s="182" t="str">
        <f>IF(P_Rangerign!D39=0," ",P_Rangerign!D39)</f>
        <v xml:space="preserve"> </v>
      </c>
      <c r="E35" s="83" t="str">
        <f>IF(P_Rangerign!E39=0," ",P_Rangerign!E39)</f>
        <v>Holtålen</v>
      </c>
      <c r="F35" s="70" t="str">
        <f>IF(P_Rangerign!F39=0," ",P_Rangerign!F39)</f>
        <v xml:space="preserve"> </v>
      </c>
      <c r="G35" s="104" t="str">
        <f>IF(P_Rangerign!G39=0," ",P_Rangerign!G39)</f>
        <v xml:space="preserve"> </v>
      </c>
    </row>
    <row r="36" spans="2:7" x14ac:dyDescent="0.2">
      <c r="B36" s="83" t="str">
        <f>IF(P_Rangerign!B40=0," ",P_Rangerign!B40)</f>
        <v>Oppdal</v>
      </c>
      <c r="C36" s="70" t="str">
        <f>IF(P_Rangerign!C40=0," ",P_Rangerign!C40)</f>
        <v xml:space="preserve"> </v>
      </c>
      <c r="D36" s="182" t="str">
        <f>IF(P_Rangerign!D40=0," ",P_Rangerign!D40)</f>
        <v xml:space="preserve"> </v>
      </c>
      <c r="E36" s="83" t="str">
        <f>IF(P_Rangerign!E40=0," ",P_Rangerign!E40)</f>
        <v>Åfjord</v>
      </c>
      <c r="F36" s="70" t="str">
        <f>IF(P_Rangerign!F40=0," ",P_Rangerign!F40)</f>
        <v xml:space="preserve"> </v>
      </c>
      <c r="G36" s="104" t="str">
        <f>IF(P_Rangerign!G40=0," ",P_Rangerign!G40)</f>
        <v xml:space="preserve"> </v>
      </c>
    </row>
    <row r="37" spans="2:7" x14ac:dyDescent="0.2">
      <c r="B37" s="83" t="str">
        <f>IF(P_Rangerign!B41=0," ",P_Rangerign!B41)</f>
        <v>Frøya</v>
      </c>
      <c r="C37" s="70" t="str">
        <f>IF(P_Rangerign!C41=0," ",P_Rangerign!C41)</f>
        <v xml:space="preserve"> </v>
      </c>
      <c r="D37" s="182" t="str">
        <f>IF(P_Rangerign!D41=0," ",P_Rangerign!D41)</f>
        <v xml:space="preserve"> </v>
      </c>
      <c r="E37" s="83" t="str">
        <f>IF(P_Rangerign!E41=0," ",P_Rangerign!E41)</f>
        <v>Lierne</v>
      </c>
      <c r="F37" s="70" t="str">
        <f>IF(P_Rangerign!F41=0," ",P_Rangerign!F41)</f>
        <v xml:space="preserve"> </v>
      </c>
      <c r="G37" s="104" t="str">
        <f>IF(P_Rangerign!G41=0," ",P_Rangerign!G41)</f>
        <v xml:space="preserve"> </v>
      </c>
    </row>
    <row r="38" spans="2:7" x14ac:dyDescent="0.2">
      <c r="B38" s="83" t="str">
        <f>IF(P_Rangerign!B42=0," ",P_Rangerign!B42)</f>
        <v>Melhus</v>
      </c>
      <c r="C38" s="70" t="str">
        <f>IF(P_Rangerign!C42=0," ",P_Rangerign!C42)</f>
        <v xml:space="preserve"> </v>
      </c>
      <c r="D38" s="182" t="str">
        <f>IF(P_Rangerign!D42=0," ",P_Rangerign!D42)</f>
        <v xml:space="preserve"> </v>
      </c>
      <c r="E38" s="83" t="str">
        <f>IF(P_Rangerign!E42=0," ",P_Rangerign!E42)</f>
        <v>Meråker</v>
      </c>
      <c r="F38" s="70" t="str">
        <f>IF(P_Rangerign!F42=0," ",P_Rangerign!F42)</f>
        <v xml:space="preserve"> </v>
      </c>
      <c r="G38" s="104" t="str">
        <f>IF(P_Rangerign!G42=0," ",P_Rangerign!G42)</f>
        <v xml:space="preserve"> </v>
      </c>
    </row>
    <row r="39" spans="2:7" x14ac:dyDescent="0.2">
      <c r="B39" s="83" t="str">
        <f>IF(P_Rangerign!B43=0," ",P_Rangerign!B43)</f>
        <v>Røros</v>
      </c>
      <c r="C39" s="70" t="str">
        <f>IF(P_Rangerign!C43=0," ",P_Rangerign!C43)</f>
        <v xml:space="preserve"> </v>
      </c>
      <c r="D39" s="182" t="str">
        <f>IF(P_Rangerign!D43=0," ",P_Rangerign!D43)</f>
        <v xml:space="preserve"> </v>
      </c>
      <c r="E39" s="83" t="str">
        <f>IF(P_Rangerign!E43=0," ",P_Rangerign!E43)</f>
        <v>Hitra</v>
      </c>
      <c r="F39" s="70" t="str">
        <f>IF(P_Rangerign!F43=0," ",P_Rangerign!F43)</f>
        <v xml:space="preserve"> </v>
      </c>
      <c r="G39" s="104" t="str">
        <f>IF(P_Rangerign!G43=0," ",P_Rangerign!G43)</f>
        <v xml:space="preserve"> </v>
      </c>
    </row>
    <row r="40" spans="2:7" x14ac:dyDescent="0.2">
      <c r="B40" s="83" t="str">
        <f>IF(P_Rangerign!B44=0," ",P_Rangerign!B44)</f>
        <v>Tydal</v>
      </c>
      <c r="C40" s="70" t="str">
        <f>IF(P_Rangerign!C44=0," ",P_Rangerign!C44)</f>
        <v xml:space="preserve"> </v>
      </c>
      <c r="D40" s="182" t="str">
        <f>IF(P_Rangerign!D44=0," ",P_Rangerign!D44)</f>
        <v xml:space="preserve"> </v>
      </c>
      <c r="E40" s="83" t="str">
        <f>IF(P_Rangerign!E44=0," ",P_Rangerign!E44)</f>
        <v>Røros</v>
      </c>
      <c r="F40" s="70" t="str">
        <f>IF(P_Rangerign!F44=0," ",P_Rangerign!F44)</f>
        <v xml:space="preserve"> </v>
      </c>
      <c r="G40" s="104" t="str">
        <f>IF(P_Rangerign!G44=0," ",P_Rangerign!G44)</f>
        <v xml:space="preserve"> </v>
      </c>
    </row>
    <row r="41" spans="2:7" x14ac:dyDescent="0.2">
      <c r="B41" s="83" t="str">
        <f>IF(P_Rangerign!B45=0," ",P_Rangerign!B45)</f>
        <v>Meråker</v>
      </c>
      <c r="C41" s="70" t="str">
        <f>IF(P_Rangerign!C45=0," ",P_Rangerign!C45)</f>
        <v xml:space="preserve"> </v>
      </c>
      <c r="D41" s="182" t="str">
        <f>IF(P_Rangerign!D45=0," ",P_Rangerign!D45)</f>
        <v xml:space="preserve"> </v>
      </c>
      <c r="E41" s="83" t="str">
        <f>IF(P_Rangerign!E45=0," ",P_Rangerign!E45)</f>
        <v>Melhus</v>
      </c>
      <c r="F41" s="70" t="str">
        <f>IF(P_Rangerign!F45=0," ",P_Rangerign!F45)</f>
        <v xml:space="preserve"> </v>
      </c>
      <c r="G41" s="104" t="str">
        <f>IF(P_Rangerign!G45=0," ",P_Rangerign!G45)</f>
        <v xml:space="preserve"> </v>
      </c>
    </row>
    <row r="42" spans="2:7" x14ac:dyDescent="0.2">
      <c r="B42" s="83" t="str">
        <f>IF(P_Rangerign!B46=0," ",P_Rangerign!B46)</f>
        <v>Hitra</v>
      </c>
      <c r="C42" s="70" t="str">
        <f>IF(P_Rangerign!C46=0," ",P_Rangerign!C46)</f>
        <v xml:space="preserve"> </v>
      </c>
      <c r="D42" s="182" t="str">
        <f>IF(P_Rangerign!D46=0," ",P_Rangerign!D46)</f>
        <v xml:space="preserve"> </v>
      </c>
      <c r="E42" s="83" t="str">
        <f>IF(P_Rangerign!E46=0," ",P_Rangerign!E46)</f>
        <v>Røyrvik</v>
      </c>
      <c r="F42" s="70" t="str">
        <f>IF(P_Rangerign!F46=0," ",P_Rangerign!F46)</f>
        <v xml:space="preserve"> </v>
      </c>
      <c r="G42" s="104" t="str">
        <f>IF(P_Rangerign!G46=0," ",P_Rangerign!G46)</f>
        <v xml:space="preserve"> </v>
      </c>
    </row>
    <row r="43" spans="2:7" x14ac:dyDescent="0.2">
      <c r="B43" s="83" t="str">
        <f>IF(P_Rangerign!B47=0," ",P_Rangerign!B47)</f>
        <v>Leka</v>
      </c>
      <c r="C43" s="70" t="str">
        <f>IF(P_Rangerign!C47=0," ",P_Rangerign!C47)</f>
        <v xml:space="preserve"> </v>
      </c>
      <c r="D43" s="182" t="str">
        <f>IF(P_Rangerign!D47=0," ",P_Rangerign!D47)</f>
        <v xml:space="preserve"> </v>
      </c>
      <c r="E43" s="83" t="str">
        <f>IF(P_Rangerign!E47=0," ",P_Rangerign!E47)</f>
        <v>Osen</v>
      </c>
      <c r="F43" s="70" t="str">
        <f>IF(P_Rangerign!F47=0," ",P_Rangerign!F47)</f>
        <v xml:space="preserve"> </v>
      </c>
      <c r="G43" s="104" t="str">
        <f>IF(P_Rangerign!G47=0," ",P_Rangerign!G47)</f>
        <v xml:space="preserve"> </v>
      </c>
    </row>
    <row r="44" spans="2:7" x14ac:dyDescent="0.2">
      <c r="B44" s="83" t="str">
        <f>IF(P_Rangerign!B48=0," ",P_Rangerign!B48)</f>
        <v>Osen</v>
      </c>
      <c r="C44" s="70" t="str">
        <f>IF(P_Rangerign!C48=0," ",P_Rangerign!C48)</f>
        <v xml:space="preserve"> </v>
      </c>
      <c r="D44" s="182" t="str">
        <f>IF(P_Rangerign!D48=0," ",P_Rangerign!D48)</f>
        <v xml:space="preserve"> </v>
      </c>
      <c r="E44" s="83" t="str">
        <f>IF(P_Rangerign!E48=0," ",P_Rangerign!E48)</f>
        <v>Oppdal</v>
      </c>
      <c r="F44" s="70" t="str">
        <f>IF(P_Rangerign!F48=0," ",P_Rangerign!F48)</f>
        <v xml:space="preserve"> </v>
      </c>
      <c r="G44" s="104" t="str">
        <f>IF(P_Rangerign!G48=0," ",P_Rangerign!G48)</f>
        <v xml:space="preserve"> </v>
      </c>
    </row>
    <row r="45" spans="2:7" x14ac:dyDescent="0.2">
      <c r="B45" s="83" t="str">
        <f>IF(P_Rangerign!B49=0," ",P_Rangerign!B49)</f>
        <v>Holtålen</v>
      </c>
      <c r="C45" s="70" t="str">
        <f>IF(P_Rangerign!C49=0," ",P_Rangerign!C49)</f>
        <v xml:space="preserve"> </v>
      </c>
      <c r="D45" s="182" t="str">
        <f>IF(P_Rangerign!D49=0," ",P_Rangerign!D49)</f>
        <v xml:space="preserve"> </v>
      </c>
      <c r="E45" s="83" t="str">
        <f>IF(P_Rangerign!E49=0," ",P_Rangerign!E49)</f>
        <v>Frøya</v>
      </c>
      <c r="F45" s="70" t="str">
        <f>IF(P_Rangerign!F49=0," ",P_Rangerign!F49)</f>
        <v xml:space="preserve"> </v>
      </c>
      <c r="G45" s="104" t="str">
        <f>IF(P_Rangerign!G49=0," ",P_Rangerign!G49)</f>
        <v xml:space="preserve"> </v>
      </c>
    </row>
    <row r="46" spans="2:7" x14ac:dyDescent="0.2">
      <c r="B46" s="83" t="str">
        <f>IF(P_Rangerign!B50=0," ",P_Rangerign!B50)</f>
        <v>Flatanger</v>
      </c>
      <c r="C46" s="70" t="str">
        <f>IF(P_Rangerign!C50=0," ",P_Rangerign!C50)</f>
        <v xml:space="preserve"> </v>
      </c>
      <c r="D46" s="182" t="str">
        <f>IF(P_Rangerign!D50=0," ",P_Rangerign!D50)</f>
        <v xml:space="preserve"> </v>
      </c>
      <c r="E46" s="83" t="str">
        <f>IF(P_Rangerign!E50=0," ",P_Rangerign!E50)</f>
        <v>Flatanger</v>
      </c>
      <c r="F46" s="70" t="str">
        <f>IF(P_Rangerign!F50=0," ",P_Rangerign!F50)</f>
        <v xml:space="preserve"> </v>
      </c>
      <c r="G46" s="104" t="str">
        <f>IF(P_Rangerign!G50=0," ",P_Rangerign!G50)</f>
        <v xml:space="preserve"> </v>
      </c>
    </row>
    <row r="47" spans="2:7" x14ac:dyDescent="0.2">
      <c r="B47" s="83" t="str">
        <f>IF(P_Rangerign!B51=0," ",P_Rangerign!B51)</f>
        <v>Namsskogan</v>
      </c>
      <c r="C47" s="70" t="str">
        <f>IF(P_Rangerign!C51=0," ",P_Rangerign!C51)</f>
        <v xml:space="preserve"> </v>
      </c>
      <c r="D47" s="182" t="str">
        <f>IF(P_Rangerign!D51=0," ",P_Rangerign!D51)</f>
        <v xml:space="preserve"> </v>
      </c>
      <c r="E47" s="83" t="str">
        <f>IF(P_Rangerign!E51=0," ",P_Rangerign!E51)</f>
        <v>Namsskogan</v>
      </c>
      <c r="F47" s="70" t="str">
        <f>IF(P_Rangerign!F51=0," ",P_Rangerign!F51)</f>
        <v xml:space="preserve"> </v>
      </c>
      <c r="G47" s="104" t="str">
        <f>IF(P_Rangerign!G51=0," ",P_Rangerign!G51)</f>
        <v xml:space="preserve"> </v>
      </c>
    </row>
    <row r="48" spans="2:7" ht="20.25" customHeight="1" x14ac:dyDescent="0.2">
      <c r="B48" s="72" t="str">
        <f>IF(P_Rangerign!B52=0," ",P_Rangerign!B52)</f>
        <v>Totalsum</v>
      </c>
      <c r="C48" s="71">
        <f>IF(P_Rangerign!C52=0," ",P_Rangerign!C52)</f>
        <v>6256</v>
      </c>
      <c r="D48" s="183" t="str">
        <f>IF(P_Rangerign!D52=0," ",P_Rangerign!D52)</f>
        <v xml:space="preserve"> </v>
      </c>
      <c r="E48" s="72" t="str">
        <f>IF(P_Rangerign!E52=0," ",P_Rangerign!E52)</f>
        <v>Totalsum</v>
      </c>
      <c r="F48" s="71">
        <f>IF(P_Rangerign!F52=0," ",P_Rangerign!F52)</f>
        <v>129</v>
      </c>
      <c r="G48" s="104" t="str">
        <f>IF(P_Rangerign!G52=0," ",P_Rangerign!G52)</f>
        <v xml:space="preserve"> </v>
      </c>
    </row>
    <row r="49" spans="2:7" x14ac:dyDescent="0.2">
      <c r="B49" s="104" t="str">
        <f>IF(P_Rangerign!B53=0," ",P_Rangerign!B53)</f>
        <v xml:space="preserve"> </v>
      </c>
      <c r="C49" s="104" t="str">
        <f>IF(P_Rangerign!C53=0," ",P_Rangerign!C53)</f>
        <v xml:space="preserve"> </v>
      </c>
      <c r="D49" s="104" t="str">
        <f>IF(P_Rangerign!D53=0," ",P_Rangerign!D53)</f>
        <v xml:space="preserve"> </v>
      </c>
      <c r="E49" s="104" t="str">
        <f>IF(P_Rangerign!E53=0," ",P_Rangerign!E53)</f>
        <v xml:space="preserve"> </v>
      </c>
      <c r="F49" s="104" t="str">
        <f>IF(P_Rangerign!F53=0," ",P_Rangerign!F53)</f>
        <v xml:space="preserve"> </v>
      </c>
      <c r="G49" s="104" t="str">
        <f>IF(P_Rangerign!G53=0," ",P_Rangerign!G53)</f>
        <v xml:space="preserve"> </v>
      </c>
    </row>
    <row r="50" spans="2:7" x14ac:dyDescent="0.2">
      <c r="B50" s="104" t="str">
        <f>IF(P_Rangerign!B54=0," ",P_Rangerign!B54)</f>
        <v xml:space="preserve"> </v>
      </c>
      <c r="C50" s="104" t="str">
        <f>IF(P_Rangerign!C54=0," ",P_Rangerign!C54)</f>
        <v xml:space="preserve"> </v>
      </c>
      <c r="D50" s="104" t="str">
        <f>IF(P_Rangerign!D54=0," ",P_Rangerign!D54)</f>
        <v xml:space="preserve"> </v>
      </c>
      <c r="E50" s="104" t="str">
        <f>IF(P_Rangerign!E54=0," ",P_Rangerign!E54)</f>
        <v xml:space="preserve"> </v>
      </c>
      <c r="F50" s="104" t="str">
        <f>IF(P_Rangerign!F54=0," ",P_Rangerign!F54)</f>
        <v xml:space="preserve"> </v>
      </c>
      <c r="G50" s="104" t="str">
        <f>IF(P_Rangerign!G54=0," ",P_Rangerign!G54)</f>
        <v xml:space="preserve"> </v>
      </c>
    </row>
    <row r="51" spans="2:7" x14ac:dyDescent="0.2">
      <c r="B51" s="104" t="str">
        <f>IF(P_Rangerign!B55=0," ",P_Rangerign!B55)</f>
        <v xml:space="preserve"> </v>
      </c>
      <c r="C51" s="104" t="str">
        <f>IF(P_Rangerign!C55=0," ",P_Rangerign!C55)</f>
        <v xml:space="preserve"> </v>
      </c>
      <c r="D51" s="104" t="str">
        <f>IF(P_Rangerign!D55=0," ",P_Rangerign!D55)</f>
        <v xml:space="preserve"> </v>
      </c>
      <c r="E51" s="104" t="str">
        <f>IF(P_Rangerign!E55=0," ",P_Rangerign!E55)</f>
        <v xml:space="preserve"> </v>
      </c>
      <c r="F51" s="104" t="str">
        <f>IF(P_Rangerign!F55=0," ",P_Rangerign!F55)</f>
        <v xml:space="preserve"> </v>
      </c>
      <c r="G51" s="104" t="str">
        <f>IF(P_Rangerign!G55=0," ",P_Rangerign!G55)</f>
        <v xml:space="preserve"> </v>
      </c>
    </row>
  </sheetData>
  <mergeCells count="4">
    <mergeCell ref="H6:T6"/>
    <mergeCell ref="B8:C8"/>
    <mergeCell ref="E8:F8"/>
    <mergeCell ref="B7:F7"/>
  </mergeCells>
  <conditionalFormatting sqref="H6">
    <cfRule type="containsBlanks" dxfId="18" priority="1">
      <formula>LEN(TRIM(H6))=0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151F-EEE9-48A7-BBC6-75320AACCCF4}">
  <sheetPr codeName="Ark19">
    <tabColor theme="7"/>
  </sheetPr>
  <dimension ref="B4:T47"/>
  <sheetViews>
    <sheetView showGridLines="0" workbookViewId="0">
      <selection activeCell="H5" sqref="H5:T5"/>
    </sheetView>
  </sheetViews>
  <sheetFormatPr baseColWidth="10" defaultRowHeight="12.75" x14ac:dyDescent="0.2"/>
  <cols>
    <col min="1" max="1" width="11.42578125" style="105"/>
    <col min="2" max="2" width="16.28515625" style="105" customWidth="1"/>
    <col min="3" max="3" width="13.28515625" style="105" customWidth="1"/>
    <col min="4" max="4" width="5" style="105" customWidth="1"/>
    <col min="5" max="5" width="13.7109375" style="105" customWidth="1"/>
    <col min="6" max="6" width="13.28515625" style="105" customWidth="1"/>
    <col min="7" max="7" width="4.42578125" style="105" customWidth="1"/>
    <col min="8" max="16384" width="11.42578125" style="105"/>
  </cols>
  <sheetData>
    <row r="4" spans="2:20" ht="43.5" customHeight="1" x14ac:dyDescent="0.2"/>
    <row r="5" spans="2:20" ht="21" customHeight="1" x14ac:dyDescent="0.2">
      <c r="H5" s="266" t="str">
        <f>P_Rangerign!N4</f>
        <v xml:space="preserve"> </v>
      </c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</row>
    <row r="6" spans="2:20" ht="27.75" customHeight="1" x14ac:dyDescent="0.2">
      <c r="B6" s="269" t="str" vm="17">
        <f>P_Rangerign!C60</f>
        <v>poteter</v>
      </c>
      <c r="C6" s="269"/>
      <c r="D6" s="269"/>
      <c r="E6" s="269"/>
      <c r="F6" s="269"/>
    </row>
    <row r="7" spans="2:20" ht="77.25" customHeight="1" x14ac:dyDescent="0.2">
      <c r="B7" s="268" t="str">
        <f>P_Rangerign!$B$4</f>
        <v>Antall dekar med poteter i Trøndelag i 2022</v>
      </c>
      <c r="C7" s="268"/>
      <c r="D7" s="184"/>
      <c r="E7" s="268" t="str">
        <f>P_Rangerign!$B$5</f>
        <v>Antall foretak med poteter i Trøndelag i 2022</v>
      </c>
      <c r="F7" s="268"/>
    </row>
    <row r="8" spans="2:20" x14ac:dyDescent="0.2">
      <c r="B8" s="72" t="s">
        <v>392</v>
      </c>
      <c r="C8" s="164" t="s">
        <v>607</v>
      </c>
      <c r="D8" s="182" t="str">
        <f>IF(P_Rangerign!D63=0," ",P_Rangerign!D63)</f>
        <v xml:space="preserve"> </v>
      </c>
      <c r="E8" s="72" t="s">
        <v>392</v>
      </c>
      <c r="F8" s="164" t="s">
        <v>606</v>
      </c>
    </row>
    <row r="9" spans="2:20" x14ac:dyDescent="0.2">
      <c r="B9" s="83" t="str">
        <f>IF(P_Rangerign!B64=0," ",P_Rangerign!B64)</f>
        <v>Frosta</v>
      </c>
      <c r="C9" s="70">
        <f>IF(P_Rangerign!C64=0," ",P_Rangerign!C64)</f>
        <v>3145</v>
      </c>
      <c r="D9" s="182" t="str">
        <f>IF(P_Rangerign!D64=0," ",P_Rangerign!D64)</f>
        <v xml:space="preserve"> </v>
      </c>
      <c r="E9" s="83" t="str">
        <f>IF(P_Rangerign!E64=0," ",P_Rangerign!E64)</f>
        <v>Frosta</v>
      </c>
      <c r="F9" s="70">
        <f>IF(P_Rangerign!F64=0," ",P_Rangerign!F64)</f>
        <v>26</v>
      </c>
    </row>
    <row r="10" spans="2:20" x14ac:dyDescent="0.2">
      <c r="B10" s="83" t="str">
        <f>IF(P_Rangerign!B65=0," ",P_Rangerign!B65)</f>
        <v>Levanger</v>
      </c>
      <c r="C10" s="70">
        <f>IF(P_Rangerign!C65=0," ",P_Rangerign!C65)</f>
        <v>2575</v>
      </c>
      <c r="D10" s="182" t="str">
        <f>IF(P_Rangerign!D65=0," ",P_Rangerign!D65)</f>
        <v xml:space="preserve"> </v>
      </c>
      <c r="E10" s="83" t="str">
        <f>IF(P_Rangerign!E65=0," ",P_Rangerign!E65)</f>
        <v>Stjørdal</v>
      </c>
      <c r="F10" s="70">
        <f>IF(P_Rangerign!F65=0," ",P_Rangerign!F65)</f>
        <v>18</v>
      </c>
    </row>
    <row r="11" spans="2:20" x14ac:dyDescent="0.2">
      <c r="B11" s="83" t="str">
        <f>IF(P_Rangerign!B66=0," ",P_Rangerign!B66)</f>
        <v>Overhalla</v>
      </c>
      <c r="C11" s="70">
        <f>IF(P_Rangerign!C66=0," ",P_Rangerign!C66)</f>
        <v>2422</v>
      </c>
      <c r="D11" s="182" t="str">
        <f>IF(P_Rangerign!D66=0," ",P_Rangerign!D66)</f>
        <v xml:space="preserve"> </v>
      </c>
      <c r="E11" s="83" t="str">
        <f>IF(P_Rangerign!E66=0," ",P_Rangerign!E66)</f>
        <v>Trondheim</v>
      </c>
      <c r="F11" s="70">
        <f>IF(P_Rangerign!F66=0," ",P_Rangerign!F66)</f>
        <v>15</v>
      </c>
    </row>
    <row r="12" spans="2:20" x14ac:dyDescent="0.2">
      <c r="B12" s="83" t="str">
        <f>IF(P_Rangerign!B67=0," ",P_Rangerign!B67)</f>
        <v>Stjørdal</v>
      </c>
      <c r="C12" s="70">
        <f>IF(P_Rangerign!C67=0," ",P_Rangerign!C67)</f>
        <v>1498</v>
      </c>
      <c r="D12" s="182" t="str">
        <f>IF(P_Rangerign!D67=0," ",P_Rangerign!D67)</f>
        <v xml:space="preserve"> </v>
      </c>
      <c r="E12" s="83" t="str">
        <f>IF(P_Rangerign!E67=0," ",P_Rangerign!E67)</f>
        <v>Overhalla</v>
      </c>
      <c r="F12" s="70">
        <f>IF(P_Rangerign!F67=0," ",P_Rangerign!F67)</f>
        <v>15</v>
      </c>
    </row>
    <row r="13" spans="2:20" x14ac:dyDescent="0.2">
      <c r="B13" s="83" t="str">
        <f>IF(P_Rangerign!B68=0," ",P_Rangerign!B68)</f>
        <v>Verdal</v>
      </c>
      <c r="C13" s="70">
        <f>IF(P_Rangerign!C68=0," ",P_Rangerign!C68)</f>
        <v>1369</v>
      </c>
      <c r="D13" s="182" t="str">
        <f>IF(P_Rangerign!D68=0," ",P_Rangerign!D68)</f>
        <v xml:space="preserve"> </v>
      </c>
      <c r="E13" s="83" t="str">
        <f>IF(P_Rangerign!E68=0," ",P_Rangerign!E68)</f>
        <v>Levanger</v>
      </c>
      <c r="F13" s="70">
        <f>IF(P_Rangerign!F68=0," ",P_Rangerign!F68)</f>
        <v>13</v>
      </c>
    </row>
    <row r="14" spans="2:20" x14ac:dyDescent="0.2">
      <c r="B14" s="83" t="str">
        <f>IF(P_Rangerign!B69=0," ",P_Rangerign!B69)</f>
        <v>Oppdal</v>
      </c>
      <c r="C14" s="70">
        <f>IF(P_Rangerign!C69=0," ",P_Rangerign!C69)</f>
        <v>537</v>
      </c>
      <c r="D14" s="182" t="str">
        <f>IF(P_Rangerign!D69=0," ",P_Rangerign!D69)</f>
        <v xml:space="preserve"> </v>
      </c>
      <c r="E14" s="83" t="str">
        <f>IF(P_Rangerign!E69=0," ",P_Rangerign!E69)</f>
        <v>Steinkjer</v>
      </c>
      <c r="F14" s="70">
        <f>IF(P_Rangerign!F69=0," ",P_Rangerign!F69)</f>
        <v>11</v>
      </c>
    </row>
    <row r="15" spans="2:20" x14ac:dyDescent="0.2">
      <c r="B15" s="83" t="str">
        <f>IF(P_Rangerign!B70=0," ",P_Rangerign!B70)</f>
        <v>Melhus</v>
      </c>
      <c r="C15" s="70">
        <f>IF(P_Rangerign!C70=0," ",P_Rangerign!C70)</f>
        <v>532</v>
      </c>
      <c r="D15" s="182" t="str">
        <f>IF(P_Rangerign!D70=0," ",P_Rangerign!D70)</f>
        <v xml:space="preserve"> </v>
      </c>
      <c r="E15" s="83" t="str">
        <f>IF(P_Rangerign!E70=0," ",P_Rangerign!E70)</f>
        <v>Oppdal</v>
      </c>
      <c r="F15" s="70">
        <f>IF(P_Rangerign!F70=0," ",P_Rangerign!F70)</f>
        <v>10</v>
      </c>
    </row>
    <row r="16" spans="2:20" x14ac:dyDescent="0.2">
      <c r="B16" s="83" t="str">
        <f>IF(P_Rangerign!B71=0," ",P_Rangerign!B71)</f>
        <v>Inderøy</v>
      </c>
      <c r="C16" s="70">
        <f>IF(P_Rangerign!C71=0," ",P_Rangerign!C71)</f>
        <v>524</v>
      </c>
      <c r="D16" s="182" t="str">
        <f>IF(P_Rangerign!D71=0," ",P_Rangerign!D71)</f>
        <v xml:space="preserve"> </v>
      </c>
      <c r="E16" s="83" t="str">
        <f>IF(P_Rangerign!E71=0," ",P_Rangerign!E71)</f>
        <v>Indre Fosen</v>
      </c>
      <c r="F16" s="70">
        <f>IF(P_Rangerign!F71=0," ",P_Rangerign!F71)</f>
        <v>9</v>
      </c>
    </row>
    <row r="17" spans="2:6" x14ac:dyDescent="0.2">
      <c r="B17" s="83" t="str">
        <f>IF(P_Rangerign!B72=0," ",P_Rangerign!B72)</f>
        <v>Steinkjer</v>
      </c>
      <c r="C17" s="70">
        <f>IF(P_Rangerign!C72=0," ",P_Rangerign!C72)</f>
        <v>365</v>
      </c>
      <c r="D17" s="182" t="str">
        <f>IF(P_Rangerign!D72=0," ",P_Rangerign!D72)</f>
        <v xml:space="preserve"> </v>
      </c>
      <c r="E17" s="83" t="str">
        <f>IF(P_Rangerign!E72=0," ",P_Rangerign!E72)</f>
        <v>Melhus</v>
      </c>
      <c r="F17" s="70">
        <f>IF(P_Rangerign!F72=0," ",P_Rangerign!F72)</f>
        <v>9</v>
      </c>
    </row>
    <row r="18" spans="2:6" x14ac:dyDescent="0.2">
      <c r="B18" s="83" t="str">
        <f>IF(P_Rangerign!B73=0," ",P_Rangerign!B73)</f>
        <v>Meråker</v>
      </c>
      <c r="C18" s="70">
        <f>IF(P_Rangerign!C73=0," ",P_Rangerign!C73)</f>
        <v>187</v>
      </c>
      <c r="D18" s="182" t="str">
        <f>IF(P_Rangerign!D73=0," ",P_Rangerign!D73)</f>
        <v xml:space="preserve"> </v>
      </c>
      <c r="E18" s="83" t="str">
        <f>IF(P_Rangerign!E73=0," ",P_Rangerign!E73)</f>
        <v>Ørland</v>
      </c>
      <c r="F18" s="70">
        <f>IF(P_Rangerign!F73=0," ",P_Rangerign!F73)</f>
        <v>9</v>
      </c>
    </row>
    <row r="19" spans="2:6" x14ac:dyDescent="0.2">
      <c r="B19" s="83" t="str">
        <f>IF(P_Rangerign!B74=0," ",P_Rangerign!B74)</f>
        <v>Grong</v>
      </c>
      <c r="C19" s="70">
        <f>IF(P_Rangerign!C74=0," ",P_Rangerign!C74)</f>
        <v>77</v>
      </c>
      <c r="D19" s="182" t="str">
        <f>IF(P_Rangerign!D74=0," ",P_Rangerign!D74)</f>
        <v xml:space="preserve"> </v>
      </c>
      <c r="E19" s="83" t="str">
        <f>IF(P_Rangerign!E74=0," ",P_Rangerign!E74)</f>
        <v>Verdal</v>
      </c>
      <c r="F19" s="70">
        <f>IF(P_Rangerign!F74=0," ",P_Rangerign!F74)</f>
        <v>8</v>
      </c>
    </row>
    <row r="20" spans="2:6" x14ac:dyDescent="0.2">
      <c r="B20" s="83" t="str">
        <f>IF(P_Rangerign!B75=0," ",P_Rangerign!B75)</f>
        <v>Orkland</v>
      </c>
      <c r="C20" s="70">
        <f>IF(P_Rangerign!C75=0," ",P_Rangerign!C75)</f>
        <v>74</v>
      </c>
      <c r="D20" s="182" t="str">
        <f>IF(P_Rangerign!D75=0," ",P_Rangerign!D75)</f>
        <v xml:space="preserve"> </v>
      </c>
      <c r="E20" s="83" t="str">
        <f>IF(P_Rangerign!E75=0," ",P_Rangerign!E75)</f>
        <v>Inderøy</v>
      </c>
      <c r="F20" s="70">
        <f>IF(P_Rangerign!F75=0," ",P_Rangerign!F75)</f>
        <v>7</v>
      </c>
    </row>
    <row r="21" spans="2:6" x14ac:dyDescent="0.2">
      <c r="B21" s="83" t="str">
        <f>IF(P_Rangerign!B76=0," ",P_Rangerign!B76)</f>
        <v>Ørland</v>
      </c>
      <c r="C21" s="70">
        <f>IF(P_Rangerign!C76=0," ",P_Rangerign!C76)</f>
        <v>37</v>
      </c>
      <c r="D21" s="182" t="str">
        <f>IF(P_Rangerign!D76=0," ",P_Rangerign!D76)</f>
        <v xml:space="preserve"> </v>
      </c>
      <c r="E21" s="83" t="str">
        <f>IF(P_Rangerign!E76=0," ",P_Rangerign!E76)</f>
        <v>Orkland</v>
      </c>
      <c r="F21" s="70">
        <f>IF(P_Rangerign!F76=0," ",P_Rangerign!F76)</f>
        <v>6</v>
      </c>
    </row>
    <row r="22" spans="2:6" x14ac:dyDescent="0.2">
      <c r="B22" s="83" t="str">
        <f>IF(P_Rangerign!B77=0," ",P_Rangerign!B77)</f>
        <v>Skaun</v>
      </c>
      <c r="C22" s="70">
        <f>IF(P_Rangerign!C77=0," ",P_Rangerign!C77)</f>
        <v>31</v>
      </c>
      <c r="D22" s="182" t="str">
        <f>IF(P_Rangerign!D77=0," ",P_Rangerign!D77)</f>
        <v xml:space="preserve"> </v>
      </c>
      <c r="E22" s="83" t="str">
        <f>IF(P_Rangerign!E77=0," ",P_Rangerign!E77)</f>
        <v>Nærøysund</v>
      </c>
      <c r="F22" s="70">
        <f>IF(P_Rangerign!F77=0," ",P_Rangerign!F77)</f>
        <v>5</v>
      </c>
    </row>
    <row r="23" spans="2:6" x14ac:dyDescent="0.2">
      <c r="B23" s="83" t="str">
        <f>IF(P_Rangerign!B78=0," ",P_Rangerign!B78)</f>
        <v>Trondheim</v>
      </c>
      <c r="C23" s="70">
        <f>IF(P_Rangerign!C78=0," ",P_Rangerign!C78)</f>
        <v>29</v>
      </c>
      <c r="D23" s="182" t="str">
        <f>IF(P_Rangerign!D78=0," ",P_Rangerign!D78)</f>
        <v xml:space="preserve"> </v>
      </c>
      <c r="E23" s="83" t="str">
        <f>IF(P_Rangerign!E78=0," ",P_Rangerign!E78)</f>
        <v>Namsos</v>
      </c>
      <c r="F23" s="70">
        <f>IF(P_Rangerign!F78=0," ",P_Rangerign!F78)</f>
        <v>4</v>
      </c>
    </row>
    <row r="24" spans="2:6" x14ac:dyDescent="0.2">
      <c r="B24" s="83" t="str">
        <f>IF(P_Rangerign!B79=0," ",P_Rangerign!B79)</f>
        <v>Nærøysund</v>
      </c>
      <c r="C24" s="70">
        <f>IF(P_Rangerign!C79=0," ",P_Rangerign!C79)</f>
        <v>19</v>
      </c>
      <c r="D24" s="182" t="str">
        <f>IF(P_Rangerign!D79=0," ",P_Rangerign!D79)</f>
        <v xml:space="preserve"> </v>
      </c>
      <c r="E24" s="83" t="str">
        <f>IF(P_Rangerign!E79=0," ",P_Rangerign!E79)</f>
        <v>Grong</v>
      </c>
      <c r="F24" s="70">
        <f>IF(P_Rangerign!F79=0," ",P_Rangerign!F79)</f>
        <v>4</v>
      </c>
    </row>
    <row r="25" spans="2:6" x14ac:dyDescent="0.2">
      <c r="B25" s="83" t="str">
        <f>IF(P_Rangerign!B80=0," ",P_Rangerign!B80)</f>
        <v>Indre Fosen</v>
      </c>
      <c r="C25" s="70">
        <f>IF(P_Rangerign!C80=0," ",P_Rangerign!C80)</f>
        <v>17</v>
      </c>
      <c r="D25" s="182" t="str">
        <f>IF(P_Rangerign!D80=0," ",P_Rangerign!D80)</f>
        <v xml:space="preserve"> </v>
      </c>
      <c r="E25" s="83" t="str">
        <f>IF(P_Rangerign!E80=0," ",P_Rangerign!E80)</f>
        <v>Meråker</v>
      </c>
      <c r="F25" s="70">
        <f>IF(P_Rangerign!F80=0," ",P_Rangerign!F80)</f>
        <v>3</v>
      </c>
    </row>
    <row r="26" spans="2:6" x14ac:dyDescent="0.2">
      <c r="B26" s="83" t="str">
        <f>IF(P_Rangerign!B81=0," ",P_Rangerign!B81)</f>
        <v>Namsos</v>
      </c>
      <c r="C26" s="70">
        <f>IF(P_Rangerign!C81=0," ",P_Rangerign!C81)</f>
        <v>10</v>
      </c>
      <c r="D26" s="182" t="str">
        <f>IF(P_Rangerign!D81=0," ",P_Rangerign!D81)</f>
        <v xml:space="preserve"> </v>
      </c>
      <c r="E26" s="83" t="str">
        <f>IF(P_Rangerign!E81=0," ",P_Rangerign!E81)</f>
        <v>Skaun</v>
      </c>
      <c r="F26" s="70">
        <f>IF(P_Rangerign!F81=0," ",P_Rangerign!F81)</f>
        <v>3</v>
      </c>
    </row>
    <row r="27" spans="2:6" x14ac:dyDescent="0.2">
      <c r="B27" s="83" t="str">
        <f>IF(P_Rangerign!B82=0," ",P_Rangerign!B82)</f>
        <v>Lierne</v>
      </c>
      <c r="C27" s="70">
        <f>IF(P_Rangerign!C82=0," ",P_Rangerign!C82)</f>
        <v>10</v>
      </c>
      <c r="D27" s="182" t="str">
        <f>IF(P_Rangerign!D82=0," ",P_Rangerign!D82)</f>
        <v xml:space="preserve"> </v>
      </c>
      <c r="E27" s="83" t="str">
        <f>IF(P_Rangerign!E82=0," ",P_Rangerign!E82)</f>
        <v>Åfjord</v>
      </c>
      <c r="F27" s="70">
        <f>IF(P_Rangerign!F82=0," ",P_Rangerign!F82)</f>
        <v>3</v>
      </c>
    </row>
    <row r="28" spans="2:6" x14ac:dyDescent="0.2">
      <c r="B28" s="83" t="str">
        <f>IF(P_Rangerign!B83=0," ",P_Rangerign!B83)</f>
        <v>Snåsa</v>
      </c>
      <c r="C28" s="70">
        <f>IF(P_Rangerign!C83=0," ",P_Rangerign!C83)</f>
        <v>8</v>
      </c>
      <c r="D28" s="182" t="str">
        <f>IF(P_Rangerign!D83=0," ",P_Rangerign!D83)</f>
        <v xml:space="preserve"> </v>
      </c>
      <c r="E28" s="83" t="str">
        <f>IF(P_Rangerign!E83=0," ",P_Rangerign!E83)</f>
        <v>Leka</v>
      </c>
      <c r="F28" s="70">
        <f>IF(P_Rangerign!F83=0," ",P_Rangerign!F83)</f>
        <v>2</v>
      </c>
    </row>
    <row r="29" spans="2:6" x14ac:dyDescent="0.2">
      <c r="B29" s="83" t="str">
        <f>IF(P_Rangerign!B84=0," ",P_Rangerign!B84)</f>
        <v>Selbu</v>
      </c>
      <c r="C29" s="70">
        <f>IF(P_Rangerign!C84=0," ",P_Rangerign!C84)</f>
        <v>6</v>
      </c>
      <c r="D29" s="182" t="str">
        <f>IF(P_Rangerign!D84=0," ",P_Rangerign!D84)</f>
        <v xml:space="preserve"> </v>
      </c>
      <c r="E29" s="83" t="str">
        <f>IF(P_Rangerign!E84=0," ",P_Rangerign!E84)</f>
        <v>Selbu</v>
      </c>
      <c r="F29" s="70">
        <f>IF(P_Rangerign!F84=0," ",P_Rangerign!F84)</f>
        <v>1</v>
      </c>
    </row>
    <row r="30" spans="2:6" x14ac:dyDescent="0.2">
      <c r="B30" s="83" t="str">
        <f>IF(P_Rangerign!B85=0," ",P_Rangerign!B85)</f>
        <v>Åfjord</v>
      </c>
      <c r="C30" s="70">
        <f>IF(P_Rangerign!C85=0," ",P_Rangerign!C85)</f>
        <v>5</v>
      </c>
      <c r="D30" s="182" t="str">
        <f>IF(P_Rangerign!D85=0," ",P_Rangerign!D85)</f>
        <v xml:space="preserve"> </v>
      </c>
      <c r="E30" s="83" t="str">
        <f>IF(P_Rangerign!E85=0," ",P_Rangerign!E85)</f>
        <v>Snåsa</v>
      </c>
      <c r="F30" s="70">
        <f>IF(P_Rangerign!F85=0," ",P_Rangerign!F85)</f>
        <v>1</v>
      </c>
    </row>
    <row r="31" spans="2:6" x14ac:dyDescent="0.2">
      <c r="B31" s="83" t="str">
        <f>IF(P_Rangerign!B86=0," ",P_Rangerign!B86)</f>
        <v>Leka</v>
      </c>
      <c r="C31" s="70">
        <f>IF(P_Rangerign!C86=0," ",P_Rangerign!C86)</f>
        <v>5</v>
      </c>
      <c r="D31" s="182" t="str">
        <f>IF(P_Rangerign!D86=0," ",P_Rangerign!D86)</f>
        <v xml:space="preserve"> </v>
      </c>
      <c r="E31" s="83" t="str">
        <f>IF(P_Rangerign!E86=0," ",P_Rangerign!E86)</f>
        <v>Røros</v>
      </c>
      <c r="F31" s="70">
        <f>IF(P_Rangerign!F86=0," ",P_Rangerign!F86)</f>
        <v>1</v>
      </c>
    </row>
    <row r="32" spans="2:6" x14ac:dyDescent="0.2">
      <c r="B32" s="83" t="str">
        <f>IF(P_Rangerign!B87=0," ",P_Rangerign!B87)</f>
        <v>Høylandet</v>
      </c>
      <c r="C32" s="70">
        <f>IF(P_Rangerign!C87=0," ",P_Rangerign!C87)</f>
        <v>3</v>
      </c>
      <c r="D32" s="182" t="str">
        <f>IF(P_Rangerign!D87=0," ",P_Rangerign!D87)</f>
        <v xml:space="preserve"> </v>
      </c>
      <c r="E32" s="83" t="str">
        <f>IF(P_Rangerign!E87=0," ",P_Rangerign!E87)</f>
        <v>Lierne</v>
      </c>
      <c r="F32" s="70">
        <f>IF(P_Rangerign!F87=0," ",P_Rangerign!F87)</f>
        <v>1</v>
      </c>
    </row>
    <row r="33" spans="2:6" x14ac:dyDescent="0.2">
      <c r="B33" s="83" t="str">
        <f>IF(P_Rangerign!B88=0," ",P_Rangerign!B88)</f>
        <v>Malvik</v>
      </c>
      <c r="C33" s="70">
        <f>IF(P_Rangerign!C88=0," ",P_Rangerign!C88)</f>
        <v>2</v>
      </c>
      <c r="D33" s="182" t="str">
        <f>IF(P_Rangerign!D88=0," ",P_Rangerign!D88)</f>
        <v xml:space="preserve"> </v>
      </c>
      <c r="E33" s="83" t="str">
        <f>IF(P_Rangerign!E88=0," ",P_Rangerign!E88)</f>
        <v>Malvik</v>
      </c>
      <c r="F33" s="70">
        <f>IF(P_Rangerign!F88=0," ",P_Rangerign!F88)</f>
        <v>1</v>
      </c>
    </row>
    <row r="34" spans="2:6" x14ac:dyDescent="0.2">
      <c r="B34" s="83" t="str">
        <f>IF(P_Rangerign!B89=0," ",P_Rangerign!B89)</f>
        <v>Frøya</v>
      </c>
      <c r="C34" s="70">
        <f>IF(P_Rangerign!C89=0," ",P_Rangerign!C89)</f>
        <v>1</v>
      </c>
      <c r="D34" s="182" t="str">
        <f>IF(P_Rangerign!D89=0," ",P_Rangerign!D89)</f>
        <v xml:space="preserve"> </v>
      </c>
      <c r="E34" s="83" t="str">
        <f>IF(P_Rangerign!E89=0," ",P_Rangerign!E89)</f>
        <v>Høylandet</v>
      </c>
      <c r="F34" s="70">
        <f>IF(P_Rangerign!F89=0," ",P_Rangerign!F89)</f>
        <v>1</v>
      </c>
    </row>
    <row r="35" spans="2:6" x14ac:dyDescent="0.2">
      <c r="B35" s="83" t="str">
        <f>IF(P_Rangerign!B90=0," ",P_Rangerign!B90)</f>
        <v>Røros</v>
      </c>
      <c r="C35" s="70">
        <f>IF(P_Rangerign!C90=0," ",P_Rangerign!C90)</f>
        <v>1</v>
      </c>
      <c r="D35" s="182" t="str">
        <f>IF(P_Rangerign!D90=0," ",P_Rangerign!D90)</f>
        <v xml:space="preserve"> </v>
      </c>
      <c r="E35" s="83" t="str">
        <f>IF(P_Rangerign!E90=0," ",P_Rangerign!E90)</f>
        <v>Frøya</v>
      </c>
      <c r="F35" s="70">
        <f>IF(P_Rangerign!F90=0," ",P_Rangerign!F90)</f>
        <v>1</v>
      </c>
    </row>
    <row r="36" spans="2:6" x14ac:dyDescent="0.2">
      <c r="B36" s="83" t="str">
        <f>IF(P_Rangerign!B91=0," ",P_Rangerign!B91)</f>
        <v>Midtre Gauldal</v>
      </c>
      <c r="C36" s="70">
        <f>IF(P_Rangerign!C91=0," ",P_Rangerign!C91)</f>
        <v>1</v>
      </c>
      <c r="D36" s="182" t="str">
        <f>IF(P_Rangerign!D91=0," ",P_Rangerign!D91)</f>
        <v xml:space="preserve"> </v>
      </c>
      <c r="E36" s="83" t="str">
        <f>IF(P_Rangerign!E91=0," ",P_Rangerign!E91)</f>
        <v>Midtre Gauldal</v>
      </c>
      <c r="F36" s="70">
        <f>IF(P_Rangerign!F91=0," ",P_Rangerign!F91)</f>
        <v>1</v>
      </c>
    </row>
    <row r="37" spans="2:6" x14ac:dyDescent="0.2">
      <c r="B37" s="83" t="str">
        <f>IF(P_Rangerign!B92=0," ",P_Rangerign!B92)</f>
        <v>Flatanger</v>
      </c>
      <c r="C37" s="70">
        <f>IF(P_Rangerign!C92=0," ",P_Rangerign!C92)</f>
        <v>1</v>
      </c>
      <c r="D37" s="182" t="str">
        <f>IF(P_Rangerign!D92=0," ",P_Rangerign!D92)</f>
        <v xml:space="preserve"> </v>
      </c>
      <c r="E37" s="83" t="str">
        <f>IF(P_Rangerign!E92=0," ",P_Rangerign!E92)</f>
        <v>Flatanger</v>
      </c>
      <c r="F37" s="70">
        <f>IF(P_Rangerign!F92=0," ",P_Rangerign!F92)</f>
        <v>1</v>
      </c>
    </row>
    <row r="38" spans="2:6" x14ac:dyDescent="0.2">
      <c r="B38" s="83" t="str">
        <f>IF(P_Rangerign!B93=0," ",P_Rangerign!B93)</f>
        <v>Holtålen</v>
      </c>
      <c r="C38" s="70" t="str">
        <f>IF(P_Rangerign!C93=0," ",P_Rangerign!C93)</f>
        <v xml:space="preserve"> </v>
      </c>
      <c r="D38" s="182" t="str">
        <f>IF(P_Rangerign!D93=0," ",P_Rangerign!D93)</f>
        <v xml:space="preserve"> </v>
      </c>
      <c r="E38" s="83" t="str">
        <f>IF(P_Rangerign!E93=0," ",P_Rangerign!E93)</f>
        <v>Holtålen</v>
      </c>
      <c r="F38" s="70" t="str">
        <f>IF(P_Rangerign!F93=0," ",P_Rangerign!F93)</f>
        <v xml:space="preserve"> </v>
      </c>
    </row>
    <row r="39" spans="2:6" x14ac:dyDescent="0.2">
      <c r="B39" s="83" t="str">
        <f>IF(P_Rangerign!B94=0," ",P_Rangerign!B94)</f>
        <v>Tydal</v>
      </c>
      <c r="C39" s="70" t="str">
        <f>IF(P_Rangerign!C94=0," ",P_Rangerign!C94)</f>
        <v xml:space="preserve"> </v>
      </c>
      <c r="D39" s="182" t="str">
        <f>IF(P_Rangerign!D94=0," ",P_Rangerign!D94)</f>
        <v xml:space="preserve"> </v>
      </c>
      <c r="E39" s="83" t="str">
        <f>IF(P_Rangerign!E94=0," ",P_Rangerign!E94)</f>
        <v>Tydal</v>
      </c>
      <c r="F39" s="70" t="str">
        <f>IF(P_Rangerign!F94=0," ",P_Rangerign!F94)</f>
        <v xml:space="preserve"> </v>
      </c>
    </row>
    <row r="40" spans="2:6" x14ac:dyDescent="0.2">
      <c r="B40" s="83" t="str">
        <f>IF(P_Rangerign!B95=0," ",P_Rangerign!B95)</f>
        <v>Hitra</v>
      </c>
      <c r="C40" s="70" t="str">
        <f>IF(P_Rangerign!C95=0," ",P_Rangerign!C95)</f>
        <v xml:space="preserve"> </v>
      </c>
      <c r="D40" s="182" t="str">
        <f>IF(P_Rangerign!D95=0," ",P_Rangerign!D95)</f>
        <v xml:space="preserve"> </v>
      </c>
      <c r="E40" s="83" t="str">
        <f>IF(P_Rangerign!E95=0," ",P_Rangerign!E95)</f>
        <v>Hitra</v>
      </c>
      <c r="F40" s="70" t="str">
        <f>IF(P_Rangerign!F95=0," ",P_Rangerign!F95)</f>
        <v xml:space="preserve"> </v>
      </c>
    </row>
    <row r="41" spans="2:6" x14ac:dyDescent="0.2">
      <c r="B41" s="83" t="str">
        <f>IF(P_Rangerign!B96=0," ",P_Rangerign!B96)</f>
        <v>Heim</v>
      </c>
      <c r="C41" s="70" t="str">
        <f>IF(P_Rangerign!C96=0," ",P_Rangerign!C96)</f>
        <v xml:space="preserve"> </v>
      </c>
      <c r="D41" s="182" t="str">
        <f>IF(P_Rangerign!D96=0," ",P_Rangerign!D96)</f>
        <v xml:space="preserve"> </v>
      </c>
      <c r="E41" s="83" t="str">
        <f>IF(P_Rangerign!E96=0," ",P_Rangerign!E96)</f>
        <v>Heim</v>
      </c>
      <c r="F41" s="70" t="str">
        <f>IF(P_Rangerign!F96=0," ",P_Rangerign!F96)</f>
        <v xml:space="preserve"> </v>
      </c>
    </row>
    <row r="42" spans="2:6" x14ac:dyDescent="0.2">
      <c r="B42" s="83" t="str">
        <f>IF(P_Rangerign!B97=0," ",P_Rangerign!B97)</f>
        <v>Røyrvik</v>
      </c>
      <c r="C42" s="70" t="str">
        <f>IF(P_Rangerign!C97=0," ",P_Rangerign!C97)</f>
        <v xml:space="preserve"> </v>
      </c>
      <c r="D42" s="182" t="str">
        <f>IF(P_Rangerign!D97=0," ",P_Rangerign!D97)</f>
        <v xml:space="preserve"> </v>
      </c>
      <c r="E42" s="83" t="str">
        <f>IF(P_Rangerign!E97=0," ",P_Rangerign!E97)</f>
        <v>Røyrvik</v>
      </c>
      <c r="F42" s="70" t="str">
        <f>IF(P_Rangerign!F97=0," ",P_Rangerign!F97)</f>
        <v xml:space="preserve"> </v>
      </c>
    </row>
    <row r="43" spans="2:6" x14ac:dyDescent="0.2">
      <c r="B43" s="83" t="str">
        <f>IF(P_Rangerign!B98=0," ",P_Rangerign!B98)</f>
        <v>Rennebu</v>
      </c>
      <c r="C43" s="70" t="str">
        <f>IF(P_Rangerign!C98=0," ",P_Rangerign!C98)</f>
        <v xml:space="preserve"> </v>
      </c>
      <c r="D43" s="182" t="str">
        <f>IF(P_Rangerign!D98=0," ",P_Rangerign!D98)</f>
        <v xml:space="preserve"> </v>
      </c>
      <c r="E43" s="83" t="str">
        <f>IF(P_Rangerign!E98=0," ",P_Rangerign!E98)</f>
        <v>Rennebu</v>
      </c>
      <c r="F43" s="70" t="str">
        <f>IF(P_Rangerign!F98=0," ",P_Rangerign!F98)</f>
        <v xml:space="preserve"> </v>
      </c>
    </row>
    <row r="44" spans="2:6" x14ac:dyDescent="0.2">
      <c r="B44" s="83" t="str">
        <f>IF(P_Rangerign!B99=0," ",P_Rangerign!B99)</f>
        <v>Osen</v>
      </c>
      <c r="C44" s="70" t="str">
        <f>IF(P_Rangerign!C99=0," ",P_Rangerign!C99)</f>
        <v xml:space="preserve"> </v>
      </c>
      <c r="D44" s="182" t="str">
        <f>IF(P_Rangerign!D99=0," ",P_Rangerign!D99)</f>
        <v xml:space="preserve"> </v>
      </c>
      <c r="E44" s="83" t="str">
        <f>IF(P_Rangerign!E99=0," ",P_Rangerign!E99)</f>
        <v>Osen</v>
      </c>
      <c r="F44" s="70" t="str">
        <f>IF(P_Rangerign!F99=0," ",P_Rangerign!F99)</f>
        <v xml:space="preserve"> </v>
      </c>
    </row>
    <row r="45" spans="2:6" x14ac:dyDescent="0.2">
      <c r="B45" s="83" t="str">
        <f>IF(P_Rangerign!B100=0," ",P_Rangerign!B100)</f>
        <v>Rindal</v>
      </c>
      <c r="C45" s="70" t="str">
        <f>IF(P_Rangerign!C100=0," ",P_Rangerign!C100)</f>
        <v xml:space="preserve"> </v>
      </c>
      <c r="D45" s="182" t="str">
        <f>IF(P_Rangerign!D100=0," ",P_Rangerign!D100)</f>
        <v xml:space="preserve"> </v>
      </c>
      <c r="E45" s="83" t="str">
        <f>IF(P_Rangerign!E100=0," ",P_Rangerign!E100)</f>
        <v>Rindal</v>
      </c>
      <c r="F45" s="70" t="str">
        <f>IF(P_Rangerign!F100=0," ",P_Rangerign!F100)</f>
        <v xml:space="preserve"> </v>
      </c>
    </row>
    <row r="46" spans="2:6" x14ac:dyDescent="0.2">
      <c r="B46" s="83" t="str">
        <f>IF(P_Rangerign!B101=0," ",P_Rangerign!B101)</f>
        <v>Namsskogan</v>
      </c>
      <c r="C46" s="70" t="str">
        <f>IF(P_Rangerign!C101=0," ",P_Rangerign!C101)</f>
        <v xml:space="preserve"> </v>
      </c>
      <c r="D46" s="182" t="str">
        <f>IF(P_Rangerign!D101=0," ",P_Rangerign!D101)</f>
        <v xml:space="preserve"> </v>
      </c>
      <c r="E46" s="83" t="str">
        <f>IF(P_Rangerign!E101=0," ",P_Rangerign!E101)</f>
        <v>Namsskogan</v>
      </c>
      <c r="F46" s="70" t="str">
        <f>IF(P_Rangerign!F101=0," ",P_Rangerign!F101)</f>
        <v xml:space="preserve"> </v>
      </c>
    </row>
    <row r="47" spans="2:6" x14ac:dyDescent="0.2">
      <c r="B47" s="83" t="str">
        <f>IF(P_Rangerign!B102=0," ",P_Rangerign!B102)</f>
        <v>Totalsum</v>
      </c>
      <c r="C47" s="70">
        <f>IF(P_Rangerign!C102=0," ",P_Rangerign!C102)</f>
        <v>13491</v>
      </c>
      <c r="D47" s="182" t="str">
        <f>IF(P_Rangerign!D102=0," ",P_Rangerign!D102)</f>
        <v xml:space="preserve"> </v>
      </c>
      <c r="E47" s="83" t="str">
        <f>IF(P_Rangerign!E102=0," ",P_Rangerign!E102)</f>
        <v>Totalsum</v>
      </c>
      <c r="F47" s="70">
        <f>IF(P_Rangerign!F102=0," ",P_Rangerign!F102)</f>
        <v>189</v>
      </c>
    </row>
  </sheetData>
  <mergeCells count="4">
    <mergeCell ref="B7:C7"/>
    <mergeCell ref="E7:F7"/>
    <mergeCell ref="B6:F6"/>
    <mergeCell ref="H5:T5"/>
  </mergeCells>
  <conditionalFormatting sqref="B8:C47 E8:F47">
    <cfRule type="containsBlanks" dxfId="17" priority="3">
      <formula>LEN(TRIM(B8))=0</formula>
    </cfRule>
  </conditionalFormatting>
  <conditionalFormatting sqref="H5:T5">
    <cfRule type="containsBlanks" dxfId="16" priority="1">
      <formula>LEN(TRIM(H5))=0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7FDE-2954-4D83-BA35-8B0B9A07019E}">
  <sheetPr codeName="Ark2"/>
  <dimension ref="B12:T52"/>
  <sheetViews>
    <sheetView workbookViewId="0">
      <selection activeCell="F8" sqref="F8:H52"/>
    </sheetView>
  </sheetViews>
  <sheetFormatPr baseColWidth="10" defaultRowHeight="12.75" x14ac:dyDescent="0.2"/>
  <cols>
    <col min="1" max="1" width="5.140625" customWidth="1"/>
    <col min="2" max="2" width="17.5703125" bestFit="1" customWidth="1"/>
    <col min="3" max="3" width="8.140625" customWidth="1"/>
    <col min="4" max="4" width="5" bestFit="1" customWidth="1"/>
    <col min="5" max="5" width="4.140625" customWidth="1"/>
    <col min="6" max="6" width="14.85546875" customWidth="1"/>
    <col min="7" max="7" width="6.140625" customWidth="1"/>
    <col min="8" max="8" width="5" bestFit="1" customWidth="1"/>
    <col min="9" max="9" width="6.140625" customWidth="1"/>
    <col min="10" max="10" width="13.5703125" customWidth="1"/>
    <col min="11" max="11" width="9.42578125" customWidth="1"/>
    <col min="12" max="12" width="7.7109375" bestFit="1" customWidth="1"/>
    <col min="13" max="13" width="11.85546875" customWidth="1"/>
    <col min="14" max="14" width="17.42578125" customWidth="1"/>
    <col min="15" max="20" width="8.28515625" customWidth="1"/>
  </cols>
  <sheetData>
    <row r="12" spans="2:20" x14ac:dyDescent="0.2">
      <c r="B12" s="3" t="s">
        <v>543</v>
      </c>
      <c r="C12" s="3" t="s">
        <v>540</v>
      </c>
      <c r="F12" s="3" t="s">
        <v>543</v>
      </c>
      <c r="G12" s="3" t="s">
        <v>540</v>
      </c>
      <c r="J12" s="3" t="s">
        <v>543</v>
      </c>
      <c r="K12" s="3" t="s">
        <v>540</v>
      </c>
      <c r="N12" s="3" t="s">
        <v>543</v>
      </c>
      <c r="O12" s="3" t="s">
        <v>540</v>
      </c>
    </row>
    <row r="13" spans="2:20" x14ac:dyDescent="0.2">
      <c r="B13" s="3" t="s">
        <v>542</v>
      </c>
      <c r="C13">
        <v>2017</v>
      </c>
      <c r="D13">
        <v>2022</v>
      </c>
      <c r="F13" s="3" t="s">
        <v>542</v>
      </c>
      <c r="G13">
        <v>2017</v>
      </c>
      <c r="H13">
        <v>2022</v>
      </c>
      <c r="J13" s="3" t="s">
        <v>542</v>
      </c>
      <c r="K13">
        <v>2017</v>
      </c>
      <c r="L13">
        <v>2022</v>
      </c>
      <c r="N13" s="3" t="s">
        <v>542</v>
      </c>
      <c r="O13">
        <v>2017</v>
      </c>
      <c r="P13">
        <v>2018</v>
      </c>
      <c r="Q13">
        <v>2019</v>
      </c>
      <c r="R13">
        <v>2020</v>
      </c>
      <c r="S13">
        <v>2021</v>
      </c>
      <c r="T13">
        <v>2022</v>
      </c>
    </row>
    <row r="14" spans="2:20" x14ac:dyDescent="0.2">
      <c r="B14" s="4" t="s">
        <v>405</v>
      </c>
      <c r="C14" s="7">
        <v>1164</v>
      </c>
      <c r="D14" s="7">
        <v>1252</v>
      </c>
      <c r="F14" s="4" t="s">
        <v>405</v>
      </c>
      <c r="G14" s="7"/>
      <c r="H14" s="7">
        <v>88</v>
      </c>
      <c r="J14" s="4" t="s">
        <v>405</v>
      </c>
      <c r="K14" s="5"/>
      <c r="L14" s="6">
        <v>7.560137457044673E-2</v>
      </c>
      <c r="N14" s="4" t="s">
        <v>405</v>
      </c>
      <c r="O14" s="7">
        <v>1164</v>
      </c>
      <c r="P14" s="7">
        <v>1190</v>
      </c>
      <c r="Q14" s="7">
        <v>1245</v>
      </c>
      <c r="R14" s="7">
        <v>1247</v>
      </c>
      <c r="S14" s="7">
        <v>1259</v>
      </c>
      <c r="T14" s="7">
        <v>1252</v>
      </c>
    </row>
    <row r="15" spans="2:20" x14ac:dyDescent="0.2">
      <c r="B15" s="4" t="s">
        <v>445</v>
      </c>
      <c r="C15" s="7">
        <v>3668</v>
      </c>
      <c r="D15" s="7">
        <v>3476</v>
      </c>
      <c r="F15" s="4" t="s">
        <v>445</v>
      </c>
      <c r="G15" s="7"/>
      <c r="H15" s="7">
        <v>-192</v>
      </c>
      <c r="J15" s="4" t="s">
        <v>445</v>
      </c>
      <c r="K15" s="5"/>
      <c r="L15" s="6">
        <v>-5.2344601962922573E-2</v>
      </c>
      <c r="N15" s="4" t="s">
        <v>445</v>
      </c>
      <c r="O15" s="7">
        <v>3668</v>
      </c>
      <c r="P15" s="7">
        <v>3720</v>
      </c>
      <c r="Q15" s="7">
        <v>3593</v>
      </c>
      <c r="R15" s="7">
        <v>3532</v>
      </c>
      <c r="S15" s="7">
        <v>3510</v>
      </c>
      <c r="T15" s="7">
        <v>3476</v>
      </c>
    </row>
    <row r="16" spans="2:20" x14ac:dyDescent="0.2">
      <c r="B16" s="4" t="s">
        <v>448</v>
      </c>
      <c r="C16" s="7">
        <v>1329</v>
      </c>
      <c r="D16" s="7">
        <v>1220</v>
      </c>
      <c r="F16" s="4" t="s">
        <v>448</v>
      </c>
      <c r="G16" s="7"/>
      <c r="H16" s="7">
        <v>-109</v>
      </c>
      <c r="J16" s="4" t="s">
        <v>448</v>
      </c>
      <c r="K16" s="5"/>
      <c r="L16" s="6">
        <v>-8.2016553799849512E-2</v>
      </c>
      <c r="N16" s="4" t="s">
        <v>448</v>
      </c>
      <c r="O16" s="7">
        <v>1329</v>
      </c>
      <c r="P16" s="7">
        <v>1358</v>
      </c>
      <c r="Q16" s="7">
        <v>1302</v>
      </c>
      <c r="R16" s="7">
        <v>1253</v>
      </c>
      <c r="S16" s="7">
        <v>1238</v>
      </c>
      <c r="T16" s="7">
        <v>1220</v>
      </c>
    </row>
    <row r="17" spans="2:20" x14ac:dyDescent="0.2">
      <c r="B17" s="4" t="s">
        <v>412</v>
      </c>
      <c r="C17" s="7">
        <v>523</v>
      </c>
      <c r="D17" s="7">
        <v>519</v>
      </c>
      <c r="F17" s="4" t="s">
        <v>412</v>
      </c>
      <c r="G17" s="7"/>
      <c r="H17" s="7">
        <v>-4</v>
      </c>
      <c r="J17" s="4" t="s">
        <v>412</v>
      </c>
      <c r="K17" s="5"/>
      <c r="L17" s="6">
        <v>-7.6481835564053535E-3</v>
      </c>
      <c r="N17" s="4" t="s">
        <v>412</v>
      </c>
      <c r="O17" s="7">
        <v>523</v>
      </c>
      <c r="P17" s="7">
        <v>535</v>
      </c>
      <c r="Q17" s="7">
        <v>521</v>
      </c>
      <c r="R17" s="7">
        <v>515</v>
      </c>
      <c r="S17" s="7">
        <v>524</v>
      </c>
      <c r="T17" s="7">
        <v>519</v>
      </c>
    </row>
    <row r="18" spans="2:20" x14ac:dyDescent="0.2">
      <c r="B18" s="4" t="s">
        <v>421</v>
      </c>
      <c r="C18" s="7">
        <v>262</v>
      </c>
      <c r="D18" s="7">
        <v>225</v>
      </c>
      <c r="F18" s="4" t="s">
        <v>421</v>
      </c>
      <c r="G18" s="7"/>
      <c r="H18" s="7">
        <v>-37</v>
      </c>
      <c r="J18" s="4" t="s">
        <v>421</v>
      </c>
      <c r="K18" s="5"/>
      <c r="L18" s="6">
        <v>-0.14122137404580154</v>
      </c>
      <c r="N18" s="4" t="s">
        <v>421</v>
      </c>
      <c r="O18" s="7">
        <v>262</v>
      </c>
      <c r="P18" s="7">
        <v>270</v>
      </c>
      <c r="Q18" s="7">
        <v>270</v>
      </c>
      <c r="R18" s="7">
        <v>262</v>
      </c>
      <c r="S18" s="7">
        <v>246</v>
      </c>
      <c r="T18" s="7">
        <v>225</v>
      </c>
    </row>
    <row r="19" spans="2:20" x14ac:dyDescent="0.2">
      <c r="B19" s="4" t="s">
        <v>423</v>
      </c>
      <c r="C19" s="7">
        <v>2014</v>
      </c>
      <c r="D19" s="7">
        <v>1821</v>
      </c>
      <c r="F19" s="4" t="s">
        <v>423</v>
      </c>
      <c r="G19" s="7"/>
      <c r="H19" s="7">
        <v>-193</v>
      </c>
      <c r="J19" s="4" t="s">
        <v>423</v>
      </c>
      <c r="K19" s="5"/>
      <c r="L19" s="6">
        <v>-9.5829195630585895E-2</v>
      </c>
      <c r="N19" s="4" t="s">
        <v>423</v>
      </c>
      <c r="O19" s="7">
        <v>2014</v>
      </c>
      <c r="P19" s="7">
        <v>2035</v>
      </c>
      <c r="Q19" s="7">
        <v>1975</v>
      </c>
      <c r="R19" s="7">
        <v>1877</v>
      </c>
      <c r="S19" s="7">
        <v>1835</v>
      </c>
      <c r="T19" s="7">
        <v>1821</v>
      </c>
    </row>
    <row r="20" spans="2:20" x14ac:dyDescent="0.2">
      <c r="B20" s="4" t="s">
        <v>426</v>
      </c>
      <c r="C20" s="7">
        <v>1269</v>
      </c>
      <c r="D20" s="7">
        <v>1147</v>
      </c>
      <c r="F20" s="4" t="s">
        <v>426</v>
      </c>
      <c r="G20" s="7"/>
      <c r="H20" s="7">
        <v>-122</v>
      </c>
      <c r="J20" s="4" t="s">
        <v>426</v>
      </c>
      <c r="K20" s="5"/>
      <c r="L20" s="6">
        <v>-9.6138691883372734E-2</v>
      </c>
      <c r="N20" s="4" t="s">
        <v>426</v>
      </c>
      <c r="O20" s="7">
        <v>1269</v>
      </c>
      <c r="P20" s="7">
        <v>1259</v>
      </c>
      <c r="Q20" s="7">
        <v>1212</v>
      </c>
      <c r="R20" s="7">
        <v>1183</v>
      </c>
      <c r="S20" s="7">
        <v>1147</v>
      </c>
      <c r="T20" s="7">
        <v>1147</v>
      </c>
    </row>
    <row r="21" spans="2:20" x14ac:dyDescent="0.2">
      <c r="B21" s="4" t="s">
        <v>428</v>
      </c>
      <c r="C21" s="7">
        <v>538</v>
      </c>
      <c r="D21" s="7">
        <v>477</v>
      </c>
      <c r="F21" s="4" t="s">
        <v>428</v>
      </c>
      <c r="G21" s="7"/>
      <c r="H21" s="7">
        <v>-61</v>
      </c>
      <c r="J21" s="4" t="s">
        <v>428</v>
      </c>
      <c r="K21" s="5"/>
      <c r="L21" s="6">
        <v>-0.11338289962825279</v>
      </c>
      <c r="N21" s="4" t="s">
        <v>428</v>
      </c>
      <c r="O21" s="7">
        <v>538</v>
      </c>
      <c r="P21" s="7">
        <v>531</v>
      </c>
      <c r="Q21" s="7">
        <v>481</v>
      </c>
      <c r="R21" s="7">
        <v>479</v>
      </c>
      <c r="S21" s="7">
        <v>472</v>
      </c>
      <c r="T21" s="7">
        <v>477</v>
      </c>
    </row>
    <row r="22" spans="2:20" x14ac:dyDescent="0.2">
      <c r="B22" s="4" t="s">
        <v>430</v>
      </c>
      <c r="C22" s="7">
        <v>695</v>
      </c>
      <c r="D22" s="7">
        <v>692</v>
      </c>
      <c r="F22" s="4" t="s">
        <v>430</v>
      </c>
      <c r="G22" s="7"/>
      <c r="H22" s="7">
        <v>-3</v>
      </c>
      <c r="J22" s="4" t="s">
        <v>430</v>
      </c>
      <c r="K22" s="5"/>
      <c r="L22" s="6">
        <v>-4.3165467625899279E-3</v>
      </c>
      <c r="N22" s="4" t="s">
        <v>430</v>
      </c>
      <c r="O22" s="7">
        <v>695</v>
      </c>
      <c r="P22" s="7">
        <v>725</v>
      </c>
      <c r="Q22" s="7">
        <v>719</v>
      </c>
      <c r="R22" s="7">
        <v>693</v>
      </c>
      <c r="S22" s="7">
        <v>708</v>
      </c>
      <c r="T22" s="7">
        <v>692</v>
      </c>
    </row>
    <row r="23" spans="2:20" x14ac:dyDescent="0.2">
      <c r="B23" s="4" t="s">
        <v>432</v>
      </c>
      <c r="C23" s="7">
        <v>2376</v>
      </c>
      <c r="D23" s="7">
        <v>2261</v>
      </c>
      <c r="F23" s="4" t="s">
        <v>432</v>
      </c>
      <c r="G23" s="7"/>
      <c r="H23" s="7">
        <v>-115</v>
      </c>
      <c r="J23" s="4" t="s">
        <v>432</v>
      </c>
      <c r="K23" s="5"/>
      <c r="L23" s="6">
        <v>-4.8400673400673402E-2</v>
      </c>
      <c r="N23" s="4" t="s">
        <v>432</v>
      </c>
      <c r="O23" s="7">
        <v>2376</v>
      </c>
      <c r="P23" s="7">
        <v>2421</v>
      </c>
      <c r="Q23" s="7">
        <v>2399</v>
      </c>
      <c r="R23" s="7">
        <v>2361</v>
      </c>
      <c r="S23" s="7">
        <v>2327</v>
      </c>
      <c r="T23" s="7">
        <v>2261</v>
      </c>
    </row>
    <row r="24" spans="2:20" x14ac:dyDescent="0.2">
      <c r="B24" s="4" t="s">
        <v>434</v>
      </c>
      <c r="C24" s="7">
        <v>1386</v>
      </c>
      <c r="D24" s="7">
        <v>1357</v>
      </c>
      <c r="F24" s="4" t="s">
        <v>434</v>
      </c>
      <c r="G24" s="7"/>
      <c r="H24" s="7">
        <v>-29</v>
      </c>
      <c r="J24" s="4" t="s">
        <v>434</v>
      </c>
      <c r="K24" s="5"/>
      <c r="L24" s="6">
        <v>-2.0923520923520924E-2</v>
      </c>
      <c r="N24" s="4" t="s">
        <v>434</v>
      </c>
      <c r="O24" s="7">
        <v>1386</v>
      </c>
      <c r="P24" s="7">
        <v>1478</v>
      </c>
      <c r="Q24" s="7">
        <v>1433</v>
      </c>
      <c r="R24" s="7">
        <v>1382</v>
      </c>
      <c r="S24" s="7">
        <v>1411</v>
      </c>
      <c r="T24" s="7">
        <v>1357</v>
      </c>
    </row>
    <row r="25" spans="2:20" x14ac:dyDescent="0.2">
      <c r="B25" s="4" t="s">
        <v>436</v>
      </c>
      <c r="C25" s="7">
        <v>651</v>
      </c>
      <c r="D25" s="7">
        <v>668</v>
      </c>
      <c r="F25" s="4" t="s">
        <v>436</v>
      </c>
      <c r="G25" s="7"/>
      <c r="H25" s="7">
        <v>17</v>
      </c>
      <c r="J25" s="4" t="s">
        <v>436</v>
      </c>
      <c r="K25" s="5"/>
      <c r="L25" s="6">
        <v>2.6113671274961597E-2</v>
      </c>
      <c r="N25" s="4" t="s">
        <v>436</v>
      </c>
      <c r="O25" s="7">
        <v>651</v>
      </c>
      <c r="P25" s="7">
        <v>657</v>
      </c>
      <c r="Q25" s="7">
        <v>684</v>
      </c>
      <c r="R25" s="7">
        <v>692</v>
      </c>
      <c r="S25" s="7">
        <v>667</v>
      </c>
      <c r="T25" s="7">
        <v>668</v>
      </c>
    </row>
    <row r="26" spans="2:20" x14ac:dyDescent="0.2">
      <c r="B26" s="4" t="s">
        <v>438</v>
      </c>
      <c r="C26" s="7">
        <v>510</v>
      </c>
      <c r="D26" s="7">
        <v>459</v>
      </c>
      <c r="F26" s="4" t="s">
        <v>438</v>
      </c>
      <c r="G26" s="7"/>
      <c r="H26" s="7">
        <v>-51</v>
      </c>
      <c r="J26" s="4" t="s">
        <v>438</v>
      </c>
      <c r="K26" s="5"/>
      <c r="L26" s="6">
        <v>-0.1</v>
      </c>
      <c r="N26" s="4" t="s">
        <v>438</v>
      </c>
      <c r="O26" s="7">
        <v>510</v>
      </c>
      <c r="P26" s="7">
        <v>486</v>
      </c>
      <c r="Q26" s="7">
        <v>478</v>
      </c>
      <c r="R26" s="7">
        <v>472</v>
      </c>
      <c r="S26" s="7">
        <v>466</v>
      </c>
      <c r="T26" s="7">
        <v>459</v>
      </c>
    </row>
    <row r="27" spans="2:20" x14ac:dyDescent="0.2">
      <c r="B27" s="4" t="s">
        <v>441</v>
      </c>
      <c r="C27" s="7">
        <v>976</v>
      </c>
      <c r="D27" s="7">
        <v>900</v>
      </c>
      <c r="F27" s="4" t="s">
        <v>441</v>
      </c>
      <c r="G27" s="7"/>
      <c r="H27" s="7">
        <v>-76</v>
      </c>
      <c r="J27" s="4" t="s">
        <v>441</v>
      </c>
      <c r="K27" s="5"/>
      <c r="L27" s="6">
        <v>-7.7868852459016397E-2</v>
      </c>
      <c r="N27" s="4" t="s">
        <v>441</v>
      </c>
      <c r="O27" s="7">
        <v>976</v>
      </c>
      <c r="P27" s="7">
        <v>966</v>
      </c>
      <c r="Q27" s="7">
        <v>928</v>
      </c>
      <c r="R27" s="7">
        <v>939</v>
      </c>
      <c r="S27" s="7">
        <v>933</v>
      </c>
      <c r="T27" s="7">
        <v>900</v>
      </c>
    </row>
    <row r="28" spans="2:20" x14ac:dyDescent="0.2">
      <c r="B28" s="4" t="s">
        <v>443</v>
      </c>
      <c r="C28" s="7">
        <v>265</v>
      </c>
      <c r="D28" s="7">
        <v>252</v>
      </c>
      <c r="F28" s="4" t="s">
        <v>443</v>
      </c>
      <c r="G28" s="7"/>
      <c r="H28" s="7">
        <v>-13</v>
      </c>
      <c r="J28" s="4" t="s">
        <v>443</v>
      </c>
      <c r="K28" s="5"/>
      <c r="L28" s="6">
        <v>-4.9056603773584909E-2</v>
      </c>
      <c r="N28" s="4" t="s">
        <v>443</v>
      </c>
      <c r="O28" s="7">
        <v>265</v>
      </c>
      <c r="P28" s="7">
        <v>271</v>
      </c>
      <c r="Q28" s="7">
        <v>258</v>
      </c>
      <c r="R28" s="7">
        <v>254</v>
      </c>
      <c r="S28" s="7">
        <v>258</v>
      </c>
      <c r="T28" s="7">
        <v>252</v>
      </c>
    </row>
    <row r="29" spans="2:20" x14ac:dyDescent="0.2">
      <c r="B29" s="4" t="s">
        <v>451</v>
      </c>
      <c r="C29" s="7">
        <v>400</v>
      </c>
      <c r="D29" s="7">
        <v>470</v>
      </c>
      <c r="F29" s="4" t="s">
        <v>451</v>
      </c>
      <c r="G29" s="7"/>
      <c r="H29" s="7">
        <v>70</v>
      </c>
      <c r="J29" s="4" t="s">
        <v>451</v>
      </c>
      <c r="K29" s="5"/>
      <c r="L29" s="6">
        <v>0.17499999999999999</v>
      </c>
      <c r="N29" s="4" t="s">
        <v>451</v>
      </c>
      <c r="O29" s="7">
        <v>400</v>
      </c>
      <c r="P29" s="7">
        <v>420</v>
      </c>
      <c r="Q29" s="7">
        <v>418</v>
      </c>
      <c r="R29" s="7">
        <v>426</v>
      </c>
      <c r="S29" s="7">
        <v>443</v>
      </c>
      <c r="T29" s="7">
        <v>470</v>
      </c>
    </row>
    <row r="30" spans="2:20" x14ac:dyDescent="0.2">
      <c r="B30" s="4" t="s">
        <v>453</v>
      </c>
      <c r="C30" s="7">
        <v>1886</v>
      </c>
      <c r="D30" s="7">
        <v>1913</v>
      </c>
      <c r="F30" s="4" t="s">
        <v>453</v>
      </c>
      <c r="G30" s="7"/>
      <c r="H30" s="7">
        <v>27</v>
      </c>
      <c r="J30" s="4" t="s">
        <v>453</v>
      </c>
      <c r="K30" s="5"/>
      <c r="L30" s="6">
        <v>1.4316012725344645E-2</v>
      </c>
      <c r="N30" s="4" t="s">
        <v>453</v>
      </c>
      <c r="O30" s="7">
        <v>1886</v>
      </c>
      <c r="P30" s="7">
        <v>1926</v>
      </c>
      <c r="Q30" s="7">
        <v>1942</v>
      </c>
      <c r="R30" s="7">
        <v>1903</v>
      </c>
      <c r="S30" s="7">
        <v>1935</v>
      </c>
      <c r="T30" s="7">
        <v>1913</v>
      </c>
    </row>
    <row r="31" spans="2:20" x14ac:dyDescent="0.2">
      <c r="B31" s="4" t="s">
        <v>455</v>
      </c>
      <c r="C31" s="7">
        <v>533</v>
      </c>
      <c r="D31" s="7">
        <v>486</v>
      </c>
      <c r="F31" s="4" t="s">
        <v>455</v>
      </c>
      <c r="G31" s="7"/>
      <c r="H31" s="7">
        <v>-47</v>
      </c>
      <c r="J31" s="4" t="s">
        <v>455</v>
      </c>
      <c r="K31" s="5"/>
      <c r="L31" s="6">
        <v>-8.8180112570356475E-2</v>
      </c>
      <c r="N31" s="4" t="s">
        <v>455</v>
      </c>
      <c r="O31" s="7">
        <v>533</v>
      </c>
      <c r="P31" s="7">
        <v>505</v>
      </c>
      <c r="Q31" s="7">
        <v>504</v>
      </c>
      <c r="R31" s="7">
        <v>500</v>
      </c>
      <c r="S31" s="7">
        <v>502</v>
      </c>
      <c r="T31" s="7">
        <v>486</v>
      </c>
    </row>
    <row r="32" spans="2:20" x14ac:dyDescent="0.2">
      <c r="B32" s="4" t="s">
        <v>457</v>
      </c>
      <c r="C32" s="7">
        <v>2597</v>
      </c>
      <c r="D32" s="7">
        <v>2377</v>
      </c>
      <c r="F32" s="4" t="s">
        <v>457</v>
      </c>
      <c r="G32" s="7"/>
      <c r="H32" s="7">
        <v>-220</v>
      </c>
      <c r="J32" s="4" t="s">
        <v>457</v>
      </c>
      <c r="K32" s="5"/>
      <c r="L32" s="6">
        <v>-8.4713130535232967E-2</v>
      </c>
      <c r="N32" s="4" t="s">
        <v>457</v>
      </c>
      <c r="O32" s="7">
        <v>2597</v>
      </c>
      <c r="P32" s="7">
        <v>2669</v>
      </c>
      <c r="Q32" s="7">
        <v>2651</v>
      </c>
      <c r="R32" s="7">
        <v>2543</v>
      </c>
      <c r="S32" s="7">
        <v>2446</v>
      </c>
      <c r="T32" s="7">
        <v>2377</v>
      </c>
    </row>
    <row r="33" spans="2:20" x14ac:dyDescent="0.2">
      <c r="B33" s="4" t="s">
        <v>459</v>
      </c>
      <c r="C33" s="7">
        <v>2046</v>
      </c>
      <c r="D33" s="7">
        <v>1936</v>
      </c>
      <c r="F33" s="4" t="s">
        <v>459</v>
      </c>
      <c r="G33" s="7"/>
      <c r="H33" s="7">
        <v>-110</v>
      </c>
      <c r="J33" s="4" t="s">
        <v>459</v>
      </c>
      <c r="K33" s="5"/>
      <c r="L33" s="6">
        <v>-5.3763440860215055E-2</v>
      </c>
      <c r="N33" s="4" t="s">
        <v>459</v>
      </c>
      <c r="O33" s="7">
        <v>2046</v>
      </c>
      <c r="P33" s="7">
        <v>2064</v>
      </c>
      <c r="Q33" s="7">
        <v>2057</v>
      </c>
      <c r="R33" s="7">
        <v>2040</v>
      </c>
      <c r="S33" s="7">
        <v>1982</v>
      </c>
      <c r="T33" s="7">
        <v>1936</v>
      </c>
    </row>
    <row r="34" spans="2:20" x14ac:dyDescent="0.2">
      <c r="B34" s="4" t="s">
        <v>461</v>
      </c>
      <c r="C34" s="7">
        <v>1003</v>
      </c>
      <c r="D34" s="7">
        <v>837</v>
      </c>
      <c r="F34" s="4" t="s">
        <v>461</v>
      </c>
      <c r="G34" s="7"/>
      <c r="H34" s="7">
        <v>-166</v>
      </c>
      <c r="J34" s="4" t="s">
        <v>461</v>
      </c>
      <c r="K34" s="5"/>
      <c r="L34" s="6">
        <v>-0.16550348953140578</v>
      </c>
      <c r="N34" s="4" t="s">
        <v>461</v>
      </c>
      <c r="O34" s="7">
        <v>1003</v>
      </c>
      <c r="P34" s="7">
        <v>984</v>
      </c>
      <c r="Q34" s="7">
        <v>941</v>
      </c>
      <c r="R34" s="7">
        <v>885</v>
      </c>
      <c r="S34" s="7">
        <v>865</v>
      </c>
      <c r="T34" s="7">
        <v>837</v>
      </c>
    </row>
    <row r="35" spans="2:20" x14ac:dyDescent="0.2">
      <c r="B35" s="4" t="s">
        <v>463</v>
      </c>
      <c r="C35" s="7">
        <v>362</v>
      </c>
      <c r="D35" s="7">
        <v>293</v>
      </c>
      <c r="F35" s="4" t="s">
        <v>463</v>
      </c>
      <c r="G35" s="7"/>
      <c r="H35" s="7">
        <v>-69</v>
      </c>
      <c r="J35" s="4" t="s">
        <v>463</v>
      </c>
      <c r="K35" s="5"/>
      <c r="L35" s="6">
        <v>-0.19060773480662985</v>
      </c>
      <c r="N35" s="4" t="s">
        <v>463</v>
      </c>
      <c r="O35" s="7">
        <v>362</v>
      </c>
      <c r="P35" s="7">
        <v>345</v>
      </c>
      <c r="Q35" s="7">
        <v>326</v>
      </c>
      <c r="R35" s="7">
        <v>312</v>
      </c>
      <c r="S35" s="7">
        <v>308</v>
      </c>
      <c r="T35" s="7">
        <v>293</v>
      </c>
    </row>
    <row r="36" spans="2:20" x14ac:dyDescent="0.2">
      <c r="B36" s="4" t="s">
        <v>465</v>
      </c>
      <c r="C36" s="7">
        <v>97</v>
      </c>
      <c r="D36" s="7">
        <v>100</v>
      </c>
      <c r="F36" s="4" t="s">
        <v>465</v>
      </c>
      <c r="G36" s="7"/>
      <c r="H36" s="7">
        <v>3</v>
      </c>
      <c r="J36" s="4" t="s">
        <v>465</v>
      </c>
      <c r="K36" s="5"/>
      <c r="L36" s="6">
        <v>3.0927835051546393E-2</v>
      </c>
      <c r="N36" s="4" t="s">
        <v>465</v>
      </c>
      <c r="O36" s="7">
        <v>97</v>
      </c>
      <c r="P36" s="7">
        <v>104</v>
      </c>
      <c r="Q36" s="7">
        <v>115</v>
      </c>
      <c r="R36" s="7">
        <v>95</v>
      </c>
      <c r="S36" s="7">
        <v>96</v>
      </c>
      <c r="T36" s="7">
        <v>100</v>
      </c>
    </row>
    <row r="37" spans="2:20" x14ac:dyDescent="0.2">
      <c r="B37" s="4" t="s">
        <v>467</v>
      </c>
      <c r="C37" s="7">
        <v>182</v>
      </c>
      <c r="D37" s="7">
        <v>155</v>
      </c>
      <c r="F37" s="4" t="s">
        <v>467</v>
      </c>
      <c r="G37" s="7"/>
      <c r="H37" s="7">
        <v>-27</v>
      </c>
      <c r="J37" s="4" t="s">
        <v>467</v>
      </c>
      <c r="K37" s="5"/>
      <c r="L37" s="6">
        <v>-0.14835164835164835</v>
      </c>
      <c r="N37" s="4" t="s">
        <v>467</v>
      </c>
      <c r="O37" s="7">
        <v>182</v>
      </c>
      <c r="P37" s="7">
        <v>180</v>
      </c>
      <c r="Q37" s="7">
        <v>179</v>
      </c>
      <c r="R37" s="7">
        <v>166</v>
      </c>
      <c r="S37" s="7">
        <v>158</v>
      </c>
      <c r="T37" s="7">
        <v>155</v>
      </c>
    </row>
    <row r="38" spans="2:20" x14ac:dyDescent="0.2">
      <c r="B38" s="4" t="s">
        <v>469</v>
      </c>
      <c r="C38" s="7">
        <v>413</v>
      </c>
      <c r="D38" s="7">
        <v>380</v>
      </c>
      <c r="F38" s="4" t="s">
        <v>469</v>
      </c>
      <c r="G38" s="7"/>
      <c r="H38" s="7">
        <v>-33</v>
      </c>
      <c r="J38" s="4" t="s">
        <v>469</v>
      </c>
      <c r="K38" s="5"/>
      <c r="L38" s="6">
        <v>-7.990314769975787E-2</v>
      </c>
      <c r="N38" s="4" t="s">
        <v>469</v>
      </c>
      <c r="O38" s="7">
        <v>413</v>
      </c>
      <c r="P38" s="7">
        <v>414</v>
      </c>
      <c r="Q38" s="7">
        <v>411</v>
      </c>
      <c r="R38" s="7">
        <v>411</v>
      </c>
      <c r="S38" s="7">
        <v>389</v>
      </c>
      <c r="T38" s="7">
        <v>380</v>
      </c>
    </row>
    <row r="39" spans="2:20" x14ac:dyDescent="0.2">
      <c r="B39" s="4" t="s">
        <v>471</v>
      </c>
      <c r="C39" s="7">
        <v>516</v>
      </c>
      <c r="D39" s="7">
        <v>409</v>
      </c>
      <c r="F39" s="4" t="s">
        <v>471</v>
      </c>
      <c r="G39" s="7"/>
      <c r="H39" s="7">
        <v>-107</v>
      </c>
      <c r="J39" s="4" t="s">
        <v>471</v>
      </c>
      <c r="K39" s="5"/>
      <c r="L39" s="6">
        <v>-0.20736434108527133</v>
      </c>
      <c r="N39" s="4" t="s">
        <v>471</v>
      </c>
      <c r="O39" s="7">
        <v>516</v>
      </c>
      <c r="P39" s="7">
        <v>504</v>
      </c>
      <c r="Q39" s="7">
        <v>501</v>
      </c>
      <c r="R39" s="7">
        <v>477</v>
      </c>
      <c r="S39" s="7">
        <v>430</v>
      </c>
      <c r="T39" s="7">
        <v>409</v>
      </c>
    </row>
    <row r="40" spans="2:20" x14ac:dyDescent="0.2">
      <c r="B40" s="4" t="s">
        <v>473</v>
      </c>
      <c r="C40" s="7">
        <v>683</v>
      </c>
      <c r="D40" s="7">
        <v>654</v>
      </c>
      <c r="F40" s="4" t="s">
        <v>473</v>
      </c>
      <c r="G40" s="7"/>
      <c r="H40" s="7">
        <v>-29</v>
      </c>
      <c r="J40" s="4" t="s">
        <v>473</v>
      </c>
      <c r="K40" s="5"/>
      <c r="L40" s="6">
        <v>-4.24597364568082E-2</v>
      </c>
      <c r="N40" s="4" t="s">
        <v>473</v>
      </c>
      <c r="O40" s="7">
        <v>683</v>
      </c>
      <c r="P40" s="7">
        <v>703</v>
      </c>
      <c r="Q40" s="7">
        <v>706</v>
      </c>
      <c r="R40" s="7">
        <v>681</v>
      </c>
      <c r="S40" s="7">
        <v>642</v>
      </c>
      <c r="T40" s="7">
        <v>654</v>
      </c>
    </row>
    <row r="41" spans="2:20" x14ac:dyDescent="0.2">
      <c r="B41" s="4" t="s">
        <v>475</v>
      </c>
      <c r="C41" s="7">
        <v>348</v>
      </c>
      <c r="D41" s="7">
        <v>369</v>
      </c>
      <c r="F41" s="4" t="s">
        <v>475</v>
      </c>
      <c r="G41" s="7"/>
      <c r="H41" s="7">
        <v>21</v>
      </c>
      <c r="J41" s="4" t="s">
        <v>475</v>
      </c>
      <c r="K41" s="5"/>
      <c r="L41" s="6">
        <v>6.0344827586206899E-2</v>
      </c>
      <c r="N41" s="4" t="s">
        <v>475</v>
      </c>
      <c r="O41" s="7">
        <v>348</v>
      </c>
      <c r="P41" s="7">
        <v>372</v>
      </c>
      <c r="Q41" s="7">
        <v>374</v>
      </c>
      <c r="R41" s="7">
        <v>358</v>
      </c>
      <c r="S41" s="7">
        <v>364</v>
      </c>
      <c r="T41" s="7">
        <v>369</v>
      </c>
    </row>
    <row r="42" spans="2:20" x14ac:dyDescent="0.2">
      <c r="B42" s="4" t="s">
        <v>479</v>
      </c>
      <c r="C42" s="7">
        <v>325</v>
      </c>
      <c r="D42" s="7">
        <v>277</v>
      </c>
      <c r="F42" s="4" t="s">
        <v>479</v>
      </c>
      <c r="G42" s="7"/>
      <c r="H42" s="7">
        <v>-48</v>
      </c>
      <c r="J42" s="4" t="s">
        <v>479</v>
      </c>
      <c r="K42" s="5"/>
      <c r="L42" s="6">
        <v>-0.14769230769230771</v>
      </c>
      <c r="N42" s="4" t="s">
        <v>479</v>
      </c>
      <c r="O42" s="7">
        <v>325</v>
      </c>
      <c r="P42" s="7">
        <v>323</v>
      </c>
      <c r="Q42" s="7">
        <v>305</v>
      </c>
      <c r="R42" s="7">
        <v>288</v>
      </c>
      <c r="S42" s="7">
        <v>281</v>
      </c>
      <c r="T42" s="7">
        <v>277</v>
      </c>
    </row>
    <row r="43" spans="2:20" x14ac:dyDescent="0.2">
      <c r="B43" s="4" t="s">
        <v>481</v>
      </c>
      <c r="C43" s="7">
        <v>1523</v>
      </c>
      <c r="D43" s="7">
        <v>1473</v>
      </c>
      <c r="F43" s="4" t="s">
        <v>481</v>
      </c>
      <c r="G43" s="7"/>
      <c r="H43" s="7">
        <v>-50</v>
      </c>
      <c r="J43" s="4" t="s">
        <v>481</v>
      </c>
      <c r="K43" s="5"/>
      <c r="L43" s="6">
        <v>-3.2829940906106372E-2</v>
      </c>
      <c r="N43" s="4" t="s">
        <v>481</v>
      </c>
      <c r="O43" s="7">
        <v>1523</v>
      </c>
      <c r="P43" s="7">
        <v>1498</v>
      </c>
      <c r="Q43" s="7">
        <v>1507</v>
      </c>
      <c r="R43" s="7">
        <v>1480</v>
      </c>
      <c r="S43" s="7">
        <v>1463</v>
      </c>
      <c r="T43" s="7">
        <v>1473</v>
      </c>
    </row>
    <row r="44" spans="2:20" x14ac:dyDescent="0.2">
      <c r="B44" s="4" t="s">
        <v>417</v>
      </c>
      <c r="C44" s="7">
        <v>2241</v>
      </c>
      <c r="D44" s="7">
        <v>2093</v>
      </c>
      <c r="F44" s="4" t="s">
        <v>417</v>
      </c>
      <c r="G44" s="7"/>
      <c r="H44" s="7">
        <v>-148</v>
      </c>
      <c r="J44" s="4" t="s">
        <v>417</v>
      </c>
      <c r="K44" s="5"/>
      <c r="L44" s="6">
        <v>-6.6041945560017842E-2</v>
      </c>
      <c r="N44" s="4" t="s">
        <v>417</v>
      </c>
      <c r="O44" s="7">
        <v>2241</v>
      </c>
      <c r="P44" s="7">
        <v>2246</v>
      </c>
      <c r="Q44" s="7">
        <v>2184</v>
      </c>
      <c r="R44" s="7">
        <v>2213</v>
      </c>
      <c r="S44" s="7">
        <v>2210</v>
      </c>
      <c r="T44" s="7">
        <v>2093</v>
      </c>
    </row>
    <row r="45" spans="2:20" x14ac:dyDescent="0.2">
      <c r="B45" s="4" t="s">
        <v>402</v>
      </c>
      <c r="C45" s="7">
        <v>1239</v>
      </c>
      <c r="D45" s="7">
        <v>1298</v>
      </c>
      <c r="F45" s="4" t="s">
        <v>402</v>
      </c>
      <c r="G45" s="7"/>
      <c r="H45" s="7">
        <v>59</v>
      </c>
      <c r="J45" s="4" t="s">
        <v>402</v>
      </c>
      <c r="K45" s="5"/>
      <c r="L45" s="6">
        <v>4.7619047619047616E-2</v>
      </c>
      <c r="N45" s="4" t="s">
        <v>402</v>
      </c>
      <c r="O45" s="7">
        <v>1239</v>
      </c>
      <c r="P45" s="7">
        <v>1307</v>
      </c>
      <c r="Q45" s="7">
        <v>1258</v>
      </c>
      <c r="R45" s="7">
        <v>1344</v>
      </c>
      <c r="S45" s="7">
        <v>1301</v>
      </c>
      <c r="T45" s="7">
        <v>1298</v>
      </c>
    </row>
    <row r="46" spans="2:20" x14ac:dyDescent="0.2">
      <c r="B46" s="4" t="s">
        <v>410</v>
      </c>
      <c r="C46" s="7">
        <v>537</v>
      </c>
      <c r="D46" s="7">
        <v>678</v>
      </c>
      <c r="F46" s="4" t="s">
        <v>410</v>
      </c>
      <c r="G46" s="7"/>
      <c r="H46" s="7">
        <v>141</v>
      </c>
      <c r="J46" s="4" t="s">
        <v>410</v>
      </c>
      <c r="K46" s="5"/>
      <c r="L46" s="6">
        <v>0.26256983240223464</v>
      </c>
      <c r="N46" s="4" t="s">
        <v>410</v>
      </c>
      <c r="O46" s="7">
        <v>537</v>
      </c>
      <c r="P46" s="7">
        <v>553</v>
      </c>
      <c r="Q46" s="7">
        <v>547</v>
      </c>
      <c r="R46" s="7">
        <v>683</v>
      </c>
      <c r="S46" s="7">
        <v>664</v>
      </c>
      <c r="T46" s="7">
        <v>678</v>
      </c>
    </row>
    <row r="47" spans="2:20" x14ac:dyDescent="0.2">
      <c r="B47" s="4" t="s">
        <v>414</v>
      </c>
      <c r="C47" s="7">
        <v>1435</v>
      </c>
      <c r="D47" s="7">
        <v>1273</v>
      </c>
      <c r="F47" s="4" t="s">
        <v>414</v>
      </c>
      <c r="G47" s="7"/>
      <c r="H47" s="7">
        <v>-162</v>
      </c>
      <c r="J47" s="4" t="s">
        <v>414</v>
      </c>
      <c r="K47" s="5"/>
      <c r="L47" s="6">
        <v>-0.11289198606271778</v>
      </c>
      <c r="N47" s="4" t="s">
        <v>414</v>
      </c>
      <c r="O47" s="7">
        <v>1435</v>
      </c>
      <c r="P47" s="7">
        <v>1445</v>
      </c>
      <c r="Q47" s="7">
        <v>1382</v>
      </c>
      <c r="R47" s="7">
        <v>1337</v>
      </c>
      <c r="S47" s="7">
        <v>1321</v>
      </c>
      <c r="T47" s="7">
        <v>1273</v>
      </c>
    </row>
    <row r="48" spans="2:20" x14ac:dyDescent="0.2">
      <c r="B48" s="4" t="s">
        <v>419</v>
      </c>
      <c r="C48" s="7">
        <v>1015</v>
      </c>
      <c r="D48" s="7">
        <v>802</v>
      </c>
      <c r="F48" s="4" t="s">
        <v>419</v>
      </c>
      <c r="G48" s="7"/>
      <c r="H48" s="7">
        <v>-213</v>
      </c>
      <c r="J48" s="4" t="s">
        <v>419</v>
      </c>
      <c r="K48" s="5"/>
      <c r="L48" s="6">
        <v>-0.20985221674876847</v>
      </c>
      <c r="N48" s="4" t="s">
        <v>419</v>
      </c>
      <c r="O48" s="7">
        <v>1015</v>
      </c>
      <c r="P48" s="7">
        <v>986</v>
      </c>
      <c r="Q48" s="7">
        <v>913</v>
      </c>
      <c r="R48" s="7">
        <v>877</v>
      </c>
      <c r="S48" s="7">
        <v>838</v>
      </c>
      <c r="T48" s="7">
        <v>802</v>
      </c>
    </row>
    <row r="49" spans="2:20" x14ac:dyDescent="0.2">
      <c r="B49" s="4" t="s">
        <v>408</v>
      </c>
      <c r="C49" s="7">
        <v>2462</v>
      </c>
      <c r="D49" s="7">
        <v>2099</v>
      </c>
      <c r="F49" s="4" t="s">
        <v>408</v>
      </c>
      <c r="G49" s="7"/>
      <c r="H49" s="7">
        <v>-363</v>
      </c>
      <c r="J49" s="4" t="s">
        <v>408</v>
      </c>
      <c r="K49" s="5"/>
      <c r="L49" s="6">
        <v>-0.14744110479285133</v>
      </c>
      <c r="N49" s="4" t="s">
        <v>408</v>
      </c>
      <c r="O49" s="7">
        <v>2462</v>
      </c>
      <c r="P49" s="7">
        <v>2505</v>
      </c>
      <c r="Q49" s="7">
        <v>2482</v>
      </c>
      <c r="R49" s="7">
        <v>2248</v>
      </c>
      <c r="S49" s="7">
        <v>2141</v>
      </c>
      <c r="T49" s="7">
        <v>2099</v>
      </c>
    </row>
    <row r="50" spans="2:20" x14ac:dyDescent="0.2">
      <c r="B50" s="4" t="s">
        <v>477</v>
      </c>
      <c r="C50" s="7">
        <v>1403</v>
      </c>
      <c r="D50" s="7">
        <v>1264</v>
      </c>
      <c r="F50" s="4" t="s">
        <v>477</v>
      </c>
      <c r="G50" s="7"/>
      <c r="H50" s="7">
        <v>-139</v>
      </c>
      <c r="J50" s="4" t="s">
        <v>477</v>
      </c>
      <c r="K50" s="5"/>
      <c r="L50" s="6">
        <v>-9.9073414112615818E-2</v>
      </c>
      <c r="N50" s="4" t="s">
        <v>477</v>
      </c>
      <c r="O50" s="7">
        <v>1403</v>
      </c>
      <c r="P50" s="7">
        <v>1427</v>
      </c>
      <c r="Q50" s="7">
        <v>1327</v>
      </c>
      <c r="R50" s="7">
        <v>1308</v>
      </c>
      <c r="S50" s="7">
        <v>1289</v>
      </c>
      <c r="T50" s="7">
        <v>1264</v>
      </c>
    </row>
    <row r="51" spans="2:20" x14ac:dyDescent="0.2">
      <c r="B51" s="4" t="s">
        <v>397</v>
      </c>
      <c r="C51" s="7">
        <v>764</v>
      </c>
      <c r="D51" s="7">
        <v>643</v>
      </c>
      <c r="F51" s="4" t="s">
        <v>397</v>
      </c>
      <c r="G51" s="7"/>
      <c r="H51" s="7">
        <v>-121</v>
      </c>
      <c r="J51" s="4" t="s">
        <v>397</v>
      </c>
      <c r="K51" s="5"/>
      <c r="L51" s="6">
        <v>-0.15837696335078533</v>
      </c>
      <c r="N51" s="4" t="s">
        <v>397</v>
      </c>
      <c r="O51" s="7">
        <v>764</v>
      </c>
      <c r="P51" s="7">
        <v>773</v>
      </c>
      <c r="Q51" s="7">
        <v>749</v>
      </c>
      <c r="R51" s="7">
        <v>701</v>
      </c>
      <c r="S51" s="7">
        <v>668</v>
      </c>
      <c r="T51" s="7">
        <v>643</v>
      </c>
    </row>
    <row r="52" spans="2:20" x14ac:dyDescent="0.2">
      <c r="B52" s="4" t="s">
        <v>541</v>
      </c>
      <c r="C52" s="7">
        <v>41636</v>
      </c>
      <c r="D52" s="7">
        <v>39005</v>
      </c>
      <c r="F52" s="4" t="s">
        <v>541</v>
      </c>
      <c r="G52" s="7"/>
      <c r="H52" s="7">
        <v>-2631</v>
      </c>
      <c r="J52" s="4" t="s">
        <v>541</v>
      </c>
      <c r="K52" s="5"/>
      <c r="L52" s="6">
        <v>-6.3190508214045538E-2</v>
      </c>
      <c r="N52" s="4" t="s">
        <v>541</v>
      </c>
      <c r="O52" s="7">
        <v>41636</v>
      </c>
      <c r="P52" s="7">
        <v>42155</v>
      </c>
      <c r="Q52" s="7">
        <v>41277</v>
      </c>
      <c r="R52" s="7">
        <v>40417</v>
      </c>
      <c r="S52" s="7">
        <v>39737</v>
      </c>
      <c r="T52" s="7">
        <v>39005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A6C8-7A21-42DA-BE53-2546D7BF5410}">
  <sheetPr codeName="Ark20">
    <tabColor rgb="FF92D050"/>
  </sheetPr>
  <dimension ref="B1:P45"/>
  <sheetViews>
    <sheetView workbookViewId="0">
      <selection activeCell="F17" sqref="F17"/>
    </sheetView>
  </sheetViews>
  <sheetFormatPr baseColWidth="10" defaultRowHeight="12.75" x14ac:dyDescent="0.2"/>
  <cols>
    <col min="2" max="2" width="13.28515625" bestFit="1" customWidth="1"/>
    <col min="3" max="3" width="16.42578125" bestFit="1" customWidth="1"/>
    <col min="5" max="5" width="17.5703125" bestFit="1" customWidth="1"/>
    <col min="6" max="6" width="16.42578125" bestFit="1" customWidth="1"/>
  </cols>
  <sheetData>
    <row r="1" spans="2:16" x14ac:dyDescent="0.2">
      <c r="B1" s="3" t="s">
        <v>506</v>
      </c>
      <c r="C1" t="s" vm="7">
        <v>562</v>
      </c>
      <c r="E1" s="3" t="s">
        <v>506</v>
      </c>
      <c r="F1" t="s" vm="7">
        <v>562</v>
      </c>
      <c r="H1" s="3" t="s">
        <v>506</v>
      </c>
      <c r="I1" t="s" vm="7">
        <v>562</v>
      </c>
      <c r="K1" s="3" t="s">
        <v>506</v>
      </c>
      <c r="L1" t="s" vm="7">
        <v>562</v>
      </c>
    </row>
    <row r="2" spans="2:16" x14ac:dyDescent="0.2">
      <c r="B2" s="3" t="s">
        <v>505</v>
      </c>
      <c r="C2" t="s" vm="5">
        <v>389</v>
      </c>
      <c r="E2" s="3" t="s">
        <v>505</v>
      </c>
      <c r="F2" t="s" vm="5">
        <v>389</v>
      </c>
      <c r="H2" s="3" t="s">
        <v>505</v>
      </c>
      <c r="I2" t="s" vm="5">
        <v>389</v>
      </c>
      <c r="K2" s="3" t="s">
        <v>505</v>
      </c>
      <c r="L2" t="s" vm="5">
        <v>389</v>
      </c>
    </row>
    <row r="3" spans="2:16" x14ac:dyDescent="0.2">
      <c r="B3" s="3" t="s">
        <v>549</v>
      </c>
      <c r="C3" t="s" vm="4">
        <v>560</v>
      </c>
      <c r="E3" s="3" t="s">
        <v>549</v>
      </c>
      <c r="F3" t="s" vm="4">
        <v>560</v>
      </c>
      <c r="H3" s="3" t="s">
        <v>549</v>
      </c>
      <c r="I3" t="s" vm="4">
        <v>560</v>
      </c>
      <c r="K3" s="3" t="s">
        <v>549</v>
      </c>
      <c r="L3" t="s" vm="4">
        <v>560</v>
      </c>
      <c r="P3" t="s">
        <v>602</v>
      </c>
    </row>
    <row r="4" spans="2:16" x14ac:dyDescent="0.2">
      <c r="B4" s="3" t="s">
        <v>547</v>
      </c>
      <c r="C4" t="s" vm="18">
        <v>327</v>
      </c>
      <c r="E4" s="3" t="s">
        <v>547</v>
      </c>
      <c r="F4" t="s" vm="18">
        <v>327</v>
      </c>
      <c r="H4" s="3" t="s">
        <v>547</v>
      </c>
      <c r="I4" t="s" vm="18">
        <v>327</v>
      </c>
      <c r="K4" s="3" t="s">
        <v>547</v>
      </c>
      <c r="L4" t="s" vm="18">
        <v>327</v>
      </c>
      <c r="P4" t="s">
        <v>624</v>
      </c>
    </row>
    <row r="6" spans="2:16" x14ac:dyDescent="0.2">
      <c r="B6" s="3" t="s">
        <v>542</v>
      </c>
      <c r="C6" t="s">
        <v>539</v>
      </c>
      <c r="E6" s="3" t="s">
        <v>542</v>
      </c>
      <c r="F6" t="s">
        <v>543</v>
      </c>
      <c r="H6" s="3" t="s">
        <v>542</v>
      </c>
      <c r="I6" t="s">
        <v>539</v>
      </c>
      <c r="K6" s="3" t="s">
        <v>542</v>
      </c>
      <c r="L6" t="s">
        <v>543</v>
      </c>
    </row>
    <row r="7" spans="2:16" x14ac:dyDescent="0.2">
      <c r="B7" s="4" t="s">
        <v>458</v>
      </c>
      <c r="C7" s="7">
        <v>388</v>
      </c>
      <c r="E7" s="4" t="s">
        <v>458</v>
      </c>
      <c r="F7" s="7">
        <v>8</v>
      </c>
      <c r="H7" s="4" t="s">
        <v>480</v>
      </c>
      <c r="I7" s="7">
        <v>6</v>
      </c>
      <c r="K7" s="4" t="s">
        <v>476</v>
      </c>
      <c r="L7" s="7">
        <v>1</v>
      </c>
      <c r="O7" t="str">
        <f>_xlfn.CONCAT("Økologisk produksjon av ",L4," i ",L3," i antall daa/stk")</f>
        <v>Økologisk produksjon av melkekyr i 2022 i antall daa/stk</v>
      </c>
    </row>
    <row r="8" spans="2:16" x14ac:dyDescent="0.2">
      <c r="B8" s="4" t="s">
        <v>449</v>
      </c>
      <c r="C8" s="7">
        <v>290</v>
      </c>
      <c r="E8" s="4" t="s">
        <v>449</v>
      </c>
      <c r="F8" s="7">
        <v>7</v>
      </c>
      <c r="H8" s="4" t="s">
        <v>439</v>
      </c>
      <c r="I8" s="7">
        <v>6</v>
      </c>
      <c r="K8" s="4" t="s">
        <v>427</v>
      </c>
      <c r="L8" s="7">
        <v>1</v>
      </c>
      <c r="O8" t="str">
        <f>_xlfn.CONCAT("Antall foretak med økologisk produksjon av ",L4," i ",L3)</f>
        <v>Antall foretak med økologisk produksjon av melkekyr i 2022</v>
      </c>
    </row>
    <row r="9" spans="2:16" x14ac:dyDescent="0.2">
      <c r="B9" s="4" t="s">
        <v>435</v>
      </c>
      <c r="C9" s="7">
        <v>202</v>
      </c>
      <c r="E9" s="4" t="s">
        <v>435</v>
      </c>
      <c r="F9" s="7">
        <v>6</v>
      </c>
      <c r="H9" s="4" t="s">
        <v>427</v>
      </c>
      <c r="I9" s="7">
        <v>19</v>
      </c>
      <c r="K9" s="4" t="s">
        <v>411</v>
      </c>
      <c r="L9" s="7">
        <v>1</v>
      </c>
    </row>
    <row r="10" spans="2:16" x14ac:dyDescent="0.2">
      <c r="B10" s="4" t="s">
        <v>418</v>
      </c>
      <c r="C10" s="7">
        <v>197</v>
      </c>
      <c r="E10" s="4" t="s">
        <v>418</v>
      </c>
      <c r="F10" s="7">
        <v>5</v>
      </c>
      <c r="H10" s="4" t="s">
        <v>411</v>
      </c>
      <c r="I10" s="7">
        <v>29</v>
      </c>
      <c r="K10" s="4" t="s">
        <v>398</v>
      </c>
      <c r="L10" s="7">
        <v>1</v>
      </c>
    </row>
    <row r="11" spans="2:16" x14ac:dyDescent="0.2">
      <c r="B11" s="4" t="s">
        <v>474</v>
      </c>
      <c r="C11" s="7">
        <v>195</v>
      </c>
      <c r="E11" s="4" t="s">
        <v>446</v>
      </c>
      <c r="F11" s="7">
        <v>5</v>
      </c>
      <c r="H11" s="4" t="s">
        <v>398</v>
      </c>
      <c r="I11" s="7">
        <v>34</v>
      </c>
      <c r="K11" s="4" t="s">
        <v>439</v>
      </c>
      <c r="L11" s="7">
        <v>1</v>
      </c>
    </row>
    <row r="12" spans="2:16" x14ac:dyDescent="0.2">
      <c r="B12" s="4" t="s">
        <v>470</v>
      </c>
      <c r="C12" s="7">
        <v>169</v>
      </c>
      <c r="E12" s="4" t="s">
        <v>429</v>
      </c>
      <c r="F12" s="7">
        <v>4</v>
      </c>
      <c r="H12" s="4" t="s">
        <v>476</v>
      </c>
      <c r="I12" s="7">
        <v>35</v>
      </c>
      <c r="K12" s="4" t="s">
        <v>420</v>
      </c>
      <c r="L12" s="7">
        <v>1</v>
      </c>
    </row>
    <row r="13" spans="2:16" x14ac:dyDescent="0.2">
      <c r="B13" s="4" t="s">
        <v>433</v>
      </c>
      <c r="C13" s="7">
        <v>122</v>
      </c>
      <c r="E13" s="4" t="s">
        <v>474</v>
      </c>
      <c r="F13" s="7">
        <v>4</v>
      </c>
      <c r="H13" s="4" t="s">
        <v>454</v>
      </c>
      <c r="I13" s="7">
        <v>40</v>
      </c>
      <c r="K13" s="4" t="s">
        <v>437</v>
      </c>
      <c r="L13" s="7">
        <v>1</v>
      </c>
    </row>
    <row r="14" spans="2:16" x14ac:dyDescent="0.2">
      <c r="B14" s="4" t="s">
        <v>446</v>
      </c>
      <c r="C14" s="7">
        <v>101</v>
      </c>
      <c r="E14" s="4" t="s">
        <v>470</v>
      </c>
      <c r="F14" s="7">
        <v>4</v>
      </c>
      <c r="H14" s="4" t="s">
        <v>462</v>
      </c>
      <c r="I14" s="7">
        <v>41</v>
      </c>
      <c r="K14" s="4" t="s">
        <v>480</v>
      </c>
      <c r="L14" s="7">
        <v>1</v>
      </c>
    </row>
    <row r="15" spans="2:16" x14ac:dyDescent="0.2">
      <c r="B15" s="4" t="s">
        <v>478</v>
      </c>
      <c r="C15" s="7">
        <v>99</v>
      </c>
      <c r="E15" s="4" t="s">
        <v>409</v>
      </c>
      <c r="F15" s="7">
        <v>4</v>
      </c>
      <c r="H15" s="4" t="s">
        <v>437</v>
      </c>
      <c r="I15" s="7">
        <v>47</v>
      </c>
      <c r="K15" s="4" t="s">
        <v>472</v>
      </c>
      <c r="L15" s="7">
        <v>2</v>
      </c>
    </row>
    <row r="16" spans="2:16" x14ac:dyDescent="0.2">
      <c r="B16" s="4" t="s">
        <v>420</v>
      </c>
      <c r="C16" s="7">
        <v>95</v>
      </c>
      <c r="E16" s="4" t="s">
        <v>433</v>
      </c>
      <c r="F16" s="7">
        <v>4</v>
      </c>
      <c r="H16" s="4" t="s">
        <v>460</v>
      </c>
      <c r="I16" s="7">
        <v>50</v>
      </c>
      <c r="K16" s="4" t="s">
        <v>406</v>
      </c>
      <c r="L16" s="7">
        <v>2</v>
      </c>
    </row>
    <row r="17" spans="2:12" x14ac:dyDescent="0.2">
      <c r="B17" s="4" t="s">
        <v>409</v>
      </c>
      <c r="C17" s="7">
        <v>93</v>
      </c>
      <c r="E17" s="4" t="s">
        <v>462</v>
      </c>
      <c r="F17" s="7">
        <v>3</v>
      </c>
      <c r="H17" s="4" t="s">
        <v>429</v>
      </c>
      <c r="I17" s="7">
        <v>55</v>
      </c>
      <c r="K17" s="4" t="s">
        <v>431</v>
      </c>
      <c r="L17" s="7">
        <v>2</v>
      </c>
    </row>
    <row r="18" spans="2:12" x14ac:dyDescent="0.2">
      <c r="B18" s="4" t="s">
        <v>415</v>
      </c>
      <c r="C18" s="7">
        <v>91</v>
      </c>
      <c r="E18" s="4" t="s">
        <v>482</v>
      </c>
      <c r="F18" s="7">
        <v>3</v>
      </c>
      <c r="H18" s="4" t="s">
        <v>431</v>
      </c>
      <c r="I18" s="7">
        <v>65</v>
      </c>
      <c r="K18" s="4" t="s">
        <v>460</v>
      </c>
      <c r="L18" s="7">
        <v>2</v>
      </c>
    </row>
    <row r="19" spans="2:12" x14ac:dyDescent="0.2">
      <c r="B19" s="4" t="s">
        <v>472</v>
      </c>
      <c r="C19" s="7">
        <v>87</v>
      </c>
      <c r="E19" s="4" t="s">
        <v>478</v>
      </c>
      <c r="F19" s="7">
        <v>3</v>
      </c>
      <c r="H19" s="4" t="s">
        <v>482</v>
      </c>
      <c r="I19" s="7">
        <v>71</v>
      </c>
      <c r="K19" s="4" t="s">
        <v>454</v>
      </c>
      <c r="L19" s="7">
        <v>2</v>
      </c>
    </row>
    <row r="20" spans="2:12" x14ac:dyDescent="0.2">
      <c r="B20" s="4" t="s">
        <v>406</v>
      </c>
      <c r="C20" s="7">
        <v>81</v>
      </c>
      <c r="E20" s="4" t="s">
        <v>454</v>
      </c>
      <c r="F20" s="7">
        <v>2</v>
      </c>
      <c r="H20" s="4" t="s">
        <v>406</v>
      </c>
      <c r="I20" s="7">
        <v>81</v>
      </c>
      <c r="K20" s="4" t="s">
        <v>415</v>
      </c>
      <c r="L20" s="7">
        <v>2</v>
      </c>
    </row>
    <row r="21" spans="2:12" x14ac:dyDescent="0.2">
      <c r="B21" s="4" t="s">
        <v>482</v>
      </c>
      <c r="C21" s="7">
        <v>71</v>
      </c>
      <c r="E21" s="4" t="s">
        <v>460</v>
      </c>
      <c r="F21" s="7">
        <v>2</v>
      </c>
      <c r="H21" s="4" t="s">
        <v>472</v>
      </c>
      <c r="I21" s="7">
        <v>87</v>
      </c>
      <c r="K21" s="4" t="s">
        <v>478</v>
      </c>
      <c r="L21" s="7">
        <v>3</v>
      </c>
    </row>
    <row r="22" spans="2:12" x14ac:dyDescent="0.2">
      <c r="B22" s="4" t="s">
        <v>431</v>
      </c>
      <c r="C22" s="7">
        <v>65</v>
      </c>
      <c r="E22" s="4" t="s">
        <v>472</v>
      </c>
      <c r="F22" s="7">
        <v>2</v>
      </c>
      <c r="H22" s="4" t="s">
        <v>415</v>
      </c>
      <c r="I22" s="7">
        <v>91</v>
      </c>
      <c r="K22" s="4" t="s">
        <v>462</v>
      </c>
      <c r="L22" s="7">
        <v>3</v>
      </c>
    </row>
    <row r="23" spans="2:12" x14ac:dyDescent="0.2">
      <c r="B23" s="4" t="s">
        <v>429</v>
      </c>
      <c r="C23" s="7">
        <v>55</v>
      </c>
      <c r="E23" s="4" t="s">
        <v>406</v>
      </c>
      <c r="F23" s="7">
        <v>2</v>
      </c>
      <c r="H23" s="4" t="s">
        <v>409</v>
      </c>
      <c r="I23" s="7">
        <v>93</v>
      </c>
      <c r="K23" s="4" t="s">
        <v>482</v>
      </c>
      <c r="L23" s="7">
        <v>3</v>
      </c>
    </row>
    <row r="24" spans="2:12" x14ac:dyDescent="0.2">
      <c r="B24" s="4" t="s">
        <v>460</v>
      </c>
      <c r="C24" s="7">
        <v>50</v>
      </c>
      <c r="E24" s="4" t="s">
        <v>431</v>
      </c>
      <c r="F24" s="7">
        <v>2</v>
      </c>
      <c r="H24" s="4" t="s">
        <v>420</v>
      </c>
      <c r="I24" s="7">
        <v>95</v>
      </c>
      <c r="K24" s="4" t="s">
        <v>474</v>
      </c>
      <c r="L24" s="7">
        <v>4</v>
      </c>
    </row>
    <row r="25" spans="2:12" x14ac:dyDescent="0.2">
      <c r="B25" s="4" t="s">
        <v>437</v>
      </c>
      <c r="C25" s="7">
        <v>47</v>
      </c>
      <c r="E25" s="4" t="s">
        <v>415</v>
      </c>
      <c r="F25" s="7">
        <v>2</v>
      </c>
      <c r="H25" s="4" t="s">
        <v>478</v>
      </c>
      <c r="I25" s="7">
        <v>99</v>
      </c>
      <c r="K25" s="4" t="s">
        <v>429</v>
      </c>
      <c r="L25" s="7">
        <v>4</v>
      </c>
    </row>
    <row r="26" spans="2:12" x14ac:dyDescent="0.2">
      <c r="B26" s="4" t="s">
        <v>462</v>
      </c>
      <c r="C26" s="7">
        <v>41</v>
      </c>
      <c r="E26" s="4" t="s">
        <v>427</v>
      </c>
      <c r="F26" s="7">
        <v>1</v>
      </c>
      <c r="H26" s="4" t="s">
        <v>446</v>
      </c>
      <c r="I26" s="7">
        <v>101</v>
      </c>
      <c r="K26" s="4" t="s">
        <v>470</v>
      </c>
      <c r="L26" s="7">
        <v>4</v>
      </c>
    </row>
    <row r="27" spans="2:12" x14ac:dyDescent="0.2">
      <c r="B27" s="4" t="s">
        <v>454</v>
      </c>
      <c r="C27" s="7">
        <v>40</v>
      </c>
      <c r="E27" s="4" t="s">
        <v>439</v>
      </c>
      <c r="F27" s="7">
        <v>1</v>
      </c>
      <c r="H27" s="4" t="s">
        <v>433</v>
      </c>
      <c r="I27" s="7">
        <v>122</v>
      </c>
      <c r="K27" s="4" t="s">
        <v>409</v>
      </c>
      <c r="L27" s="7">
        <v>4</v>
      </c>
    </row>
    <row r="28" spans="2:12" x14ac:dyDescent="0.2">
      <c r="B28" s="4" t="s">
        <v>476</v>
      </c>
      <c r="C28" s="7">
        <v>35</v>
      </c>
      <c r="E28" s="4" t="s">
        <v>398</v>
      </c>
      <c r="F28" s="7">
        <v>1</v>
      </c>
      <c r="H28" s="4" t="s">
        <v>470</v>
      </c>
      <c r="I28" s="7">
        <v>169</v>
      </c>
      <c r="K28" s="4" t="s">
        <v>433</v>
      </c>
      <c r="L28" s="7">
        <v>4</v>
      </c>
    </row>
    <row r="29" spans="2:12" x14ac:dyDescent="0.2">
      <c r="B29" s="4" t="s">
        <v>398</v>
      </c>
      <c r="C29" s="7">
        <v>34</v>
      </c>
      <c r="E29" s="4" t="s">
        <v>437</v>
      </c>
      <c r="F29" s="7">
        <v>1</v>
      </c>
      <c r="H29" s="4" t="s">
        <v>474</v>
      </c>
      <c r="I29" s="7">
        <v>195</v>
      </c>
      <c r="K29" s="4" t="s">
        <v>446</v>
      </c>
      <c r="L29" s="7">
        <v>5</v>
      </c>
    </row>
    <row r="30" spans="2:12" x14ac:dyDescent="0.2">
      <c r="B30" s="4" t="s">
        <v>411</v>
      </c>
      <c r="C30" s="7">
        <v>29</v>
      </c>
      <c r="E30" s="4" t="s">
        <v>480</v>
      </c>
      <c r="F30" s="7">
        <v>1</v>
      </c>
      <c r="H30" s="4" t="s">
        <v>418</v>
      </c>
      <c r="I30" s="7">
        <v>197</v>
      </c>
      <c r="K30" s="4" t="s">
        <v>418</v>
      </c>
      <c r="L30" s="7">
        <v>5</v>
      </c>
    </row>
    <row r="31" spans="2:12" x14ac:dyDescent="0.2">
      <c r="B31" s="4" t="s">
        <v>427</v>
      </c>
      <c r="C31" s="7">
        <v>19</v>
      </c>
      <c r="E31" s="4" t="s">
        <v>411</v>
      </c>
      <c r="F31" s="7">
        <v>1</v>
      </c>
      <c r="H31" s="4" t="s">
        <v>435</v>
      </c>
      <c r="I31" s="7">
        <v>202</v>
      </c>
      <c r="K31" s="4" t="s">
        <v>435</v>
      </c>
      <c r="L31" s="7">
        <v>6</v>
      </c>
    </row>
    <row r="32" spans="2:12" x14ac:dyDescent="0.2">
      <c r="B32" s="4" t="s">
        <v>439</v>
      </c>
      <c r="C32" s="7">
        <v>6</v>
      </c>
      <c r="E32" s="4" t="s">
        <v>420</v>
      </c>
      <c r="F32" s="7">
        <v>1</v>
      </c>
      <c r="H32" s="4" t="s">
        <v>449</v>
      </c>
      <c r="I32" s="7">
        <v>290</v>
      </c>
      <c r="K32" s="4" t="s">
        <v>449</v>
      </c>
      <c r="L32" s="7">
        <v>7</v>
      </c>
    </row>
    <row r="33" spans="2:12" x14ac:dyDescent="0.2">
      <c r="B33" s="4" t="s">
        <v>480</v>
      </c>
      <c r="C33" s="7">
        <v>6</v>
      </c>
      <c r="E33" s="4" t="s">
        <v>476</v>
      </c>
      <c r="F33" s="7">
        <v>1</v>
      </c>
      <c r="H33" s="4" t="s">
        <v>458</v>
      </c>
      <c r="I33" s="7">
        <v>388</v>
      </c>
      <c r="K33" s="4" t="s">
        <v>458</v>
      </c>
      <c r="L33" s="7">
        <v>8</v>
      </c>
    </row>
    <row r="34" spans="2:12" x14ac:dyDescent="0.2">
      <c r="B34" s="4" t="s">
        <v>403</v>
      </c>
      <c r="C34" s="7"/>
      <c r="E34" s="4" t="s">
        <v>444</v>
      </c>
      <c r="F34" s="7"/>
      <c r="H34" s="4" t="s">
        <v>541</v>
      </c>
      <c r="I34" s="7">
        <v>2708</v>
      </c>
      <c r="K34" s="4" t="s">
        <v>541</v>
      </c>
      <c r="L34" s="7">
        <v>80</v>
      </c>
    </row>
    <row r="35" spans="2:12" x14ac:dyDescent="0.2">
      <c r="B35" s="4" t="s">
        <v>422</v>
      </c>
      <c r="C35" s="7"/>
      <c r="E35" s="4" t="s">
        <v>413</v>
      </c>
      <c r="F35" s="7"/>
    </row>
    <row r="36" spans="2:12" x14ac:dyDescent="0.2">
      <c r="B36" s="4" t="s">
        <v>413</v>
      </c>
      <c r="C36" s="7"/>
      <c r="E36" s="4" t="s">
        <v>403</v>
      </c>
      <c r="F36" s="7"/>
    </row>
    <row r="37" spans="2:12" x14ac:dyDescent="0.2">
      <c r="B37" s="4" t="s">
        <v>424</v>
      </c>
      <c r="C37" s="7"/>
      <c r="E37" s="4" t="s">
        <v>442</v>
      </c>
      <c r="F37" s="7"/>
    </row>
    <row r="38" spans="2:12" x14ac:dyDescent="0.2">
      <c r="B38" s="4" t="s">
        <v>456</v>
      </c>
      <c r="C38" s="7"/>
      <c r="E38" s="4" t="s">
        <v>464</v>
      </c>
      <c r="F38" s="7"/>
    </row>
    <row r="39" spans="2:12" x14ac:dyDescent="0.2">
      <c r="B39" s="4" t="s">
        <v>444</v>
      </c>
      <c r="C39" s="7"/>
      <c r="E39" s="4" t="s">
        <v>424</v>
      </c>
      <c r="F39" s="7"/>
    </row>
    <row r="40" spans="2:12" x14ac:dyDescent="0.2">
      <c r="B40" s="4" t="s">
        <v>466</v>
      </c>
      <c r="C40" s="7"/>
      <c r="E40" s="4" t="s">
        <v>456</v>
      </c>
      <c r="F40" s="7"/>
    </row>
    <row r="41" spans="2:12" x14ac:dyDescent="0.2">
      <c r="B41" s="4" t="s">
        <v>464</v>
      </c>
      <c r="C41" s="7"/>
      <c r="E41" s="4" t="s">
        <v>452</v>
      </c>
      <c r="F41" s="7"/>
    </row>
    <row r="42" spans="2:12" x14ac:dyDescent="0.2">
      <c r="B42" s="4" t="s">
        <v>442</v>
      </c>
      <c r="C42" s="7"/>
      <c r="E42" s="4" t="s">
        <v>466</v>
      </c>
      <c r="F42" s="7"/>
    </row>
    <row r="43" spans="2:12" x14ac:dyDescent="0.2">
      <c r="B43" s="4" t="s">
        <v>452</v>
      </c>
      <c r="C43" s="7"/>
      <c r="E43" s="4" t="s">
        <v>422</v>
      </c>
      <c r="F43" s="7"/>
    </row>
    <row r="44" spans="2:12" x14ac:dyDescent="0.2">
      <c r="B44" s="4" t="s">
        <v>468</v>
      </c>
      <c r="C44" s="7"/>
      <c r="E44" s="4" t="s">
        <v>468</v>
      </c>
      <c r="F44" s="7"/>
    </row>
    <row r="45" spans="2:12" x14ac:dyDescent="0.2">
      <c r="B45" s="4" t="s">
        <v>541</v>
      </c>
      <c r="C45" s="7">
        <v>2708</v>
      </c>
      <c r="E45" s="4" t="s">
        <v>541</v>
      </c>
      <c r="F45" s="7">
        <v>80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5A97-BE20-4421-8567-569BF41B4807}">
  <sheetPr codeName="Ark21">
    <tabColor theme="7"/>
  </sheetPr>
  <dimension ref="B2:T52"/>
  <sheetViews>
    <sheetView showGridLines="0" workbookViewId="0">
      <selection activeCell="H3" sqref="H3:M3"/>
    </sheetView>
  </sheetViews>
  <sheetFormatPr baseColWidth="10" defaultRowHeight="12.75" x14ac:dyDescent="0.2"/>
  <cols>
    <col min="1" max="1" width="11.42578125" style="78"/>
    <col min="2" max="2" width="14" style="80" customWidth="1"/>
    <col min="3" max="3" width="13.42578125" style="80" customWidth="1"/>
    <col min="4" max="4" width="8.140625" style="80" customWidth="1"/>
    <col min="5" max="5" width="15.7109375" style="80" customWidth="1"/>
    <col min="6" max="6" width="12" style="80" customWidth="1"/>
    <col min="7" max="16384" width="11.42578125" style="78"/>
  </cols>
  <sheetData>
    <row r="2" spans="2:20" ht="97.5" customHeight="1" x14ac:dyDescent="0.2"/>
    <row r="3" spans="2:20" s="186" customFormat="1" ht="21.75" customHeight="1" x14ac:dyDescent="0.2">
      <c r="B3" s="271" t="str" vm="18">
        <f>P_rangøko!L4</f>
        <v>melkekyr</v>
      </c>
      <c r="C3" s="271"/>
      <c r="D3" s="271"/>
      <c r="E3" s="271"/>
      <c r="F3" s="271"/>
      <c r="H3" s="266" t="str">
        <f>IF(P_rangøko!L4="All",P_rangøko!P4,IF(P_rangøko!L4="(Flere elementer)",P_rangøko!P4," "))</f>
        <v xml:space="preserve"> </v>
      </c>
      <c r="I3" s="266"/>
      <c r="J3" s="266"/>
      <c r="K3" s="266"/>
      <c r="L3" s="266"/>
      <c r="M3" s="266"/>
      <c r="O3" s="266" t="str">
        <f>IF(P_rangøko!L3="all",P_rangøko!P3,IF(P_rangøko!L3="(Flere elementer)",P_rangøko!P3," "))</f>
        <v xml:space="preserve"> </v>
      </c>
      <c r="P3" s="266"/>
      <c r="Q3" s="266"/>
      <c r="R3" s="266"/>
      <c r="S3" s="266"/>
      <c r="T3" s="266"/>
    </row>
    <row r="4" spans="2:20" ht="21" customHeight="1" x14ac:dyDescent="0.2">
      <c r="B4" s="187" t="s">
        <v>593</v>
      </c>
      <c r="C4" s="188"/>
      <c r="D4" s="188"/>
      <c r="E4" s="188"/>
      <c r="F4" s="188"/>
    </row>
    <row r="5" spans="2:20" ht="89.25" customHeight="1" x14ac:dyDescent="0.2">
      <c r="B5" s="270" t="str">
        <f>P_rangøko!O7</f>
        <v>Økologisk produksjon av melkekyr i 2022 i antall daa/stk</v>
      </c>
      <c r="C5" s="270"/>
      <c r="D5" s="104"/>
      <c r="E5" s="270" t="str">
        <f>P_rangøko!O8</f>
        <v>Antall foretak med økologisk produksjon av melkekyr i 2022</v>
      </c>
      <c r="F5" s="270"/>
    </row>
    <row r="6" spans="2:20" ht="25.5" customHeight="1" x14ac:dyDescent="0.2">
      <c r="B6" s="189" t="s">
        <v>392</v>
      </c>
      <c r="C6" s="190" t="s">
        <v>625</v>
      </c>
      <c r="D6" s="104" t="str">
        <f>IF(P_rangøko!D6=0," ",P_rangøko!D6)</f>
        <v xml:space="preserve"> </v>
      </c>
      <c r="E6" s="189" t="s">
        <v>392</v>
      </c>
      <c r="F6" s="190" t="s">
        <v>604</v>
      </c>
    </row>
    <row r="7" spans="2:20" x14ac:dyDescent="0.2">
      <c r="B7" s="83" t="str">
        <f>IF(P_rangøko!B7=0," ",P_rangøko!B7)</f>
        <v>Levanger</v>
      </c>
      <c r="C7" s="70">
        <f>IF(P_rangøko!C7=0," ",P_rangøko!C7)</f>
        <v>388</v>
      </c>
      <c r="D7" s="104" t="str">
        <f>IF(P_rangøko!D7=0," ",P_rangøko!D7)</f>
        <v xml:space="preserve"> </v>
      </c>
      <c r="E7" s="83" t="str">
        <f>IF(P_rangøko!E7=0," ",P_rangøko!E7)</f>
        <v>Levanger</v>
      </c>
      <c r="F7" s="70">
        <f>IF(P_rangøko!F7=0," ",P_rangøko!F7)</f>
        <v>8</v>
      </c>
    </row>
    <row r="8" spans="2:20" x14ac:dyDescent="0.2">
      <c r="B8" s="83" t="str">
        <f>IF(P_rangøko!B8=0," ",P_rangøko!B8)</f>
        <v>Namsos</v>
      </c>
      <c r="C8" s="70">
        <f>IF(P_rangøko!C8=0," ",P_rangøko!C8)</f>
        <v>290</v>
      </c>
      <c r="D8" s="80" t="str">
        <f>IF(P_rangøko!D8=0," ",P_rangøko!D8)</f>
        <v xml:space="preserve"> </v>
      </c>
      <c r="E8" s="83" t="str">
        <f>IF(P_rangøko!E8=0," ",P_rangøko!E8)</f>
        <v>Namsos</v>
      </c>
      <c r="F8" s="70">
        <f>IF(P_rangøko!F8=0," ",P_rangøko!F8)</f>
        <v>7</v>
      </c>
    </row>
    <row r="9" spans="2:20" x14ac:dyDescent="0.2">
      <c r="B9" s="83" t="str">
        <f>IF(P_rangøko!B9=0," ",P_rangøko!B9)</f>
        <v>Melhus</v>
      </c>
      <c r="C9" s="70">
        <f>IF(P_rangøko!C9=0," ",P_rangøko!C9)</f>
        <v>202</v>
      </c>
      <c r="D9" s="80" t="str">
        <f>IF(P_rangøko!D9=0," ",P_rangøko!D9)</f>
        <v xml:space="preserve"> </v>
      </c>
      <c r="E9" s="83" t="str">
        <f>IF(P_rangøko!E9=0," ",P_rangøko!E9)</f>
        <v>Melhus</v>
      </c>
      <c r="F9" s="70">
        <f>IF(P_rangøko!F9=0," ",P_rangøko!F9)</f>
        <v>6</v>
      </c>
    </row>
    <row r="10" spans="2:20" x14ac:dyDescent="0.2">
      <c r="B10" s="83" t="str">
        <f>IF(P_rangøko!B10=0," ",P_rangøko!B10)</f>
        <v>Indre Fosen</v>
      </c>
      <c r="C10" s="70">
        <f>IF(P_rangøko!C10=0," ",P_rangøko!C10)</f>
        <v>197</v>
      </c>
      <c r="D10" s="80" t="str">
        <f>IF(P_rangøko!D10=0," ",P_rangøko!D10)</f>
        <v xml:space="preserve"> </v>
      </c>
      <c r="E10" s="83" t="str">
        <f>IF(P_rangøko!E10=0," ",P_rangøko!E10)</f>
        <v>Indre Fosen</v>
      </c>
      <c r="F10" s="70">
        <f>IF(P_rangøko!F10=0," ",P_rangøko!F10)</f>
        <v>5</v>
      </c>
    </row>
    <row r="11" spans="2:20" x14ac:dyDescent="0.2">
      <c r="B11" s="83" t="str">
        <f>IF(P_rangøko!B11=0," ",P_rangøko!B11)</f>
        <v>Overhalla</v>
      </c>
      <c r="C11" s="70">
        <f>IF(P_rangøko!C11=0," ",P_rangøko!C11)</f>
        <v>195</v>
      </c>
      <c r="D11" s="80" t="str">
        <f>IF(P_rangøko!D11=0," ",P_rangøko!D11)</f>
        <v xml:space="preserve"> </v>
      </c>
      <c r="E11" s="83" t="str">
        <f>IF(P_rangøko!E11=0," ",P_rangøko!E11)</f>
        <v>Steinkjer</v>
      </c>
      <c r="F11" s="70">
        <f>IF(P_rangøko!F11=0," ",P_rangøko!F11)</f>
        <v>5</v>
      </c>
    </row>
    <row r="12" spans="2:20" x14ac:dyDescent="0.2">
      <c r="B12" s="83" t="str">
        <f>IF(P_rangøko!B12=0," ",P_rangøko!B12)</f>
        <v>Grong</v>
      </c>
      <c r="C12" s="70">
        <f>IF(P_rangøko!C12=0," ",P_rangøko!C12)</f>
        <v>169</v>
      </c>
      <c r="D12" s="80" t="str">
        <f>IF(P_rangøko!D12=0," ",P_rangøko!D12)</f>
        <v xml:space="preserve"> </v>
      </c>
      <c r="E12" s="83" t="str">
        <f>IF(P_rangøko!E12=0," ",P_rangøko!E12)</f>
        <v>Røros</v>
      </c>
      <c r="F12" s="70">
        <f>IF(P_rangøko!F12=0," ",P_rangøko!F12)</f>
        <v>4</v>
      </c>
    </row>
    <row r="13" spans="2:20" x14ac:dyDescent="0.2">
      <c r="B13" s="83" t="str">
        <f>IF(P_rangøko!B13=0," ",P_rangøko!B13)</f>
        <v>Midtre Gauldal</v>
      </c>
      <c r="C13" s="70">
        <f>IF(P_rangøko!C13=0," ",P_rangøko!C13)</f>
        <v>122</v>
      </c>
      <c r="D13" s="80" t="str">
        <f>IF(P_rangøko!D13=0," ",P_rangøko!D13)</f>
        <v xml:space="preserve"> </v>
      </c>
      <c r="E13" s="83" t="str">
        <f>IF(P_rangøko!E13=0," ",P_rangøko!E13)</f>
        <v>Overhalla</v>
      </c>
      <c r="F13" s="70">
        <f>IF(P_rangøko!F13=0," ",P_rangøko!F13)</f>
        <v>4</v>
      </c>
    </row>
    <row r="14" spans="2:20" x14ac:dyDescent="0.2">
      <c r="B14" s="83" t="str">
        <f>IF(P_rangøko!B14=0," ",P_rangøko!B14)</f>
        <v>Steinkjer</v>
      </c>
      <c r="C14" s="70">
        <f>IF(P_rangøko!C14=0," ",P_rangøko!C14)</f>
        <v>101</v>
      </c>
      <c r="D14" s="80" t="str">
        <f>IF(P_rangøko!D14=0," ",P_rangøko!D14)</f>
        <v xml:space="preserve"> </v>
      </c>
      <c r="E14" s="83" t="str">
        <f>IF(P_rangøko!E14=0," ",P_rangøko!E14)</f>
        <v>Grong</v>
      </c>
      <c r="F14" s="70">
        <f>IF(P_rangøko!F14=0," ",P_rangøko!F14)</f>
        <v>4</v>
      </c>
    </row>
    <row r="15" spans="2:20" x14ac:dyDescent="0.2">
      <c r="B15" s="83" t="str">
        <f>IF(P_rangøko!B15=0," ",P_rangøko!B15)</f>
        <v>Nærøysund</v>
      </c>
      <c r="C15" s="70">
        <f>IF(P_rangøko!C15=0," ",P_rangøko!C15)</f>
        <v>99</v>
      </c>
      <c r="D15" s="80" t="str">
        <f>IF(P_rangøko!D15=0," ",P_rangøko!D15)</f>
        <v xml:space="preserve"> </v>
      </c>
      <c r="E15" s="83" t="str">
        <f>IF(P_rangøko!E15=0," ",P_rangøko!E15)</f>
        <v>Orkland</v>
      </c>
      <c r="F15" s="70">
        <f>IF(P_rangøko!F15=0," ",P_rangøko!F15)</f>
        <v>4</v>
      </c>
    </row>
    <row r="16" spans="2:20" x14ac:dyDescent="0.2">
      <c r="B16" s="83" t="str">
        <f>IF(P_rangøko!B16=0," ",P_rangøko!B16)</f>
        <v>Åfjord</v>
      </c>
      <c r="C16" s="70">
        <f>IF(P_rangøko!C16=0," ",P_rangøko!C16)</f>
        <v>95</v>
      </c>
      <c r="D16" s="80" t="str">
        <f>IF(P_rangøko!D16=0," ",P_rangøko!D16)</f>
        <v xml:space="preserve"> </v>
      </c>
      <c r="E16" s="83" t="str">
        <f>IF(P_rangøko!E16=0," ",P_rangøko!E16)</f>
        <v>Midtre Gauldal</v>
      </c>
      <c r="F16" s="70">
        <f>IF(P_rangøko!F16=0," ",P_rangøko!F16)</f>
        <v>4</v>
      </c>
    </row>
    <row r="17" spans="2:6" x14ac:dyDescent="0.2">
      <c r="B17" s="83" t="str">
        <f>IF(P_rangøko!B17=0," ",P_rangøko!B17)</f>
        <v>Orkland</v>
      </c>
      <c r="C17" s="70">
        <f>IF(P_rangøko!C17=0," ",P_rangøko!C17)</f>
        <v>93</v>
      </c>
      <c r="D17" s="80" t="str">
        <f>IF(P_rangøko!D17=0," ",P_rangøko!D17)</f>
        <v xml:space="preserve"> </v>
      </c>
      <c r="E17" s="83" t="str">
        <f>IF(P_rangøko!E17=0," ",P_rangøko!E17)</f>
        <v>Snåsa</v>
      </c>
      <c r="F17" s="70">
        <f>IF(P_rangøko!F17=0," ",P_rangøko!F17)</f>
        <v>3</v>
      </c>
    </row>
    <row r="18" spans="2:6" x14ac:dyDescent="0.2">
      <c r="B18" s="83" t="str">
        <f>IF(P_rangøko!B18=0," ",P_rangøko!B18)</f>
        <v>Ørland</v>
      </c>
      <c r="C18" s="70">
        <f>IF(P_rangøko!C18=0," ",P_rangøko!C18)</f>
        <v>91</v>
      </c>
      <c r="D18" s="80" t="str">
        <f>IF(P_rangøko!D18=0," ",P_rangøko!D18)</f>
        <v xml:space="preserve"> </v>
      </c>
      <c r="E18" s="83" t="str">
        <f>IF(P_rangøko!E18=0," ",P_rangøko!E18)</f>
        <v>Inderøy</v>
      </c>
      <c r="F18" s="70">
        <f>IF(P_rangøko!F18=0," ",P_rangøko!F18)</f>
        <v>3</v>
      </c>
    </row>
    <row r="19" spans="2:6" x14ac:dyDescent="0.2">
      <c r="B19" s="83" t="str">
        <f>IF(P_rangøko!B19=0," ",P_rangøko!B19)</f>
        <v>Høylandet</v>
      </c>
      <c r="C19" s="70">
        <f>IF(P_rangøko!C19=0," ",P_rangøko!C19)</f>
        <v>87</v>
      </c>
      <c r="D19" s="80" t="str">
        <f>IF(P_rangøko!D19=0," ",P_rangøko!D19)</f>
        <v xml:space="preserve"> </v>
      </c>
      <c r="E19" s="83" t="str">
        <f>IF(P_rangøko!E19=0," ",P_rangøko!E19)</f>
        <v>Nærøysund</v>
      </c>
      <c r="F19" s="70">
        <f>IF(P_rangøko!F19=0," ",P_rangøko!F19)</f>
        <v>3</v>
      </c>
    </row>
    <row r="20" spans="2:6" x14ac:dyDescent="0.2">
      <c r="B20" s="83" t="str">
        <f>IF(P_rangøko!B20=0," ",P_rangøko!B20)</f>
        <v>Trondheim</v>
      </c>
      <c r="C20" s="70">
        <f>IF(P_rangøko!C20=0," ",P_rangøko!C20)</f>
        <v>81</v>
      </c>
      <c r="D20" s="80" t="str">
        <f>IF(P_rangøko!D20=0," ",P_rangøko!D20)</f>
        <v xml:space="preserve"> </v>
      </c>
      <c r="E20" s="83" t="str">
        <f>IF(P_rangøko!E20=0," ",P_rangøko!E20)</f>
        <v>Stjørdal</v>
      </c>
      <c r="F20" s="70">
        <f>IF(P_rangøko!F20=0," ",P_rangøko!F20)</f>
        <v>2</v>
      </c>
    </row>
    <row r="21" spans="2:6" x14ac:dyDescent="0.2">
      <c r="B21" s="83" t="str">
        <f>IF(P_rangøko!B21=0," ",P_rangøko!B21)</f>
        <v>Inderøy</v>
      </c>
      <c r="C21" s="70">
        <f>IF(P_rangøko!C21=0," ",P_rangøko!C21)</f>
        <v>71</v>
      </c>
      <c r="D21" s="80" t="str">
        <f>IF(P_rangøko!D21=0," ",P_rangøko!D21)</f>
        <v xml:space="preserve"> </v>
      </c>
      <c r="E21" s="83" t="str">
        <f>IF(P_rangøko!E21=0," ",P_rangøko!E21)</f>
        <v>Verdal</v>
      </c>
      <c r="F21" s="70">
        <f>IF(P_rangøko!F21=0," ",P_rangøko!F21)</f>
        <v>2</v>
      </c>
    </row>
    <row r="22" spans="2:6" x14ac:dyDescent="0.2">
      <c r="B22" s="83" t="str">
        <f>IF(P_rangøko!B22=0," ",P_rangøko!B22)</f>
        <v>Holtålen</v>
      </c>
      <c r="C22" s="70">
        <f>IF(P_rangøko!C22=0," ",P_rangøko!C22)</f>
        <v>65</v>
      </c>
      <c r="D22" s="80" t="str">
        <f>IF(P_rangøko!D22=0," ",P_rangøko!D22)</f>
        <v xml:space="preserve"> </v>
      </c>
      <c r="E22" s="83" t="str">
        <f>IF(P_rangøko!E22=0," ",P_rangøko!E22)</f>
        <v>Høylandet</v>
      </c>
      <c r="F22" s="70">
        <f>IF(P_rangøko!F22=0," ",P_rangøko!F22)</f>
        <v>2</v>
      </c>
    </row>
    <row r="23" spans="2:6" x14ac:dyDescent="0.2">
      <c r="B23" s="83" t="str">
        <f>IF(P_rangøko!B23=0," ",P_rangøko!B23)</f>
        <v>Røros</v>
      </c>
      <c r="C23" s="70">
        <f>IF(P_rangøko!C23=0," ",P_rangøko!C23)</f>
        <v>55</v>
      </c>
      <c r="D23" s="80" t="str">
        <f>IF(P_rangøko!D23=0," ",P_rangøko!D23)</f>
        <v xml:space="preserve"> </v>
      </c>
      <c r="E23" s="83" t="str">
        <f>IF(P_rangøko!E23=0," ",P_rangøko!E23)</f>
        <v>Trondheim</v>
      </c>
      <c r="F23" s="70">
        <f>IF(P_rangøko!F23=0," ",P_rangøko!F23)</f>
        <v>2</v>
      </c>
    </row>
    <row r="24" spans="2:6" x14ac:dyDescent="0.2">
      <c r="B24" s="83" t="str">
        <f>IF(P_rangøko!B24=0," ",P_rangøko!B24)</f>
        <v>Verdal</v>
      </c>
      <c r="C24" s="70">
        <f>IF(P_rangøko!C24=0," ",P_rangøko!C24)</f>
        <v>50</v>
      </c>
      <c r="D24" s="80" t="str">
        <f>IF(P_rangøko!D24=0," ",P_rangøko!D24)</f>
        <v xml:space="preserve"> </v>
      </c>
      <c r="E24" s="83" t="str">
        <f>IF(P_rangøko!E24=0," ",P_rangøko!E24)</f>
        <v>Holtålen</v>
      </c>
      <c r="F24" s="70">
        <f>IF(P_rangøko!F24=0," ",P_rangøko!F24)</f>
        <v>2</v>
      </c>
    </row>
    <row r="25" spans="2:6" x14ac:dyDescent="0.2">
      <c r="B25" s="83" t="str">
        <f>IF(P_rangøko!B25=0," ",P_rangøko!B25)</f>
        <v>Skaun</v>
      </c>
      <c r="C25" s="70">
        <f>IF(P_rangøko!C25=0," ",P_rangøko!C25)</f>
        <v>47</v>
      </c>
      <c r="D25" s="80" t="str">
        <f>IF(P_rangøko!D25=0," ",P_rangøko!D25)</f>
        <v xml:space="preserve"> </v>
      </c>
      <c r="E25" s="83" t="str">
        <f>IF(P_rangøko!E25=0," ",P_rangøko!E25)</f>
        <v>Ørland</v>
      </c>
      <c r="F25" s="70">
        <f>IF(P_rangøko!F25=0," ",P_rangøko!F25)</f>
        <v>2</v>
      </c>
    </row>
    <row r="26" spans="2:6" x14ac:dyDescent="0.2">
      <c r="B26" s="83" t="str">
        <f>IF(P_rangøko!B26=0," ",P_rangøko!B26)</f>
        <v>Snåsa</v>
      </c>
      <c r="C26" s="70">
        <f>IF(P_rangøko!C26=0," ",P_rangøko!C26)</f>
        <v>41</v>
      </c>
      <c r="D26" s="80" t="str">
        <f>IF(P_rangøko!D26=0," ",P_rangøko!D26)</f>
        <v xml:space="preserve"> </v>
      </c>
      <c r="E26" s="83" t="str">
        <f>IF(P_rangøko!E26=0," ",P_rangøko!E26)</f>
        <v>Rennebu</v>
      </c>
      <c r="F26" s="70">
        <f>IF(P_rangøko!F26=0," ",P_rangøko!F26)</f>
        <v>1</v>
      </c>
    </row>
    <row r="27" spans="2:6" x14ac:dyDescent="0.2">
      <c r="B27" s="83" t="str">
        <f>IF(P_rangøko!B27=0," ",P_rangøko!B27)</f>
        <v>Stjørdal</v>
      </c>
      <c r="C27" s="70">
        <f>IF(P_rangøko!C27=0," ",P_rangøko!C27)</f>
        <v>40</v>
      </c>
      <c r="D27" s="80" t="str">
        <f>IF(P_rangøko!D27=0," ",P_rangøko!D27)</f>
        <v xml:space="preserve"> </v>
      </c>
      <c r="E27" s="83" t="str">
        <f>IF(P_rangøko!E27=0," ",P_rangøko!E27)</f>
        <v>Malvik</v>
      </c>
      <c r="F27" s="70">
        <f>IF(P_rangøko!F27=0," ",P_rangøko!F27)</f>
        <v>1</v>
      </c>
    </row>
    <row r="28" spans="2:6" x14ac:dyDescent="0.2">
      <c r="B28" s="83" t="str">
        <f>IF(P_rangøko!B28=0," ",P_rangøko!B28)</f>
        <v>Flatanger</v>
      </c>
      <c r="C28" s="70">
        <f>IF(P_rangøko!C28=0," ",P_rangøko!C28)</f>
        <v>35</v>
      </c>
      <c r="D28" s="80" t="str">
        <f>IF(P_rangøko!D28=0," ",P_rangøko!D28)</f>
        <v xml:space="preserve"> </v>
      </c>
      <c r="E28" s="83" t="str">
        <f>IF(P_rangøko!E28=0," ",P_rangøko!E28)</f>
        <v>Rindal</v>
      </c>
      <c r="F28" s="70">
        <f>IF(P_rangøko!F28=0," ",P_rangøko!F28)</f>
        <v>1</v>
      </c>
    </row>
    <row r="29" spans="2:6" x14ac:dyDescent="0.2">
      <c r="B29" s="83" t="str">
        <f>IF(P_rangøko!B29=0," ",P_rangøko!B29)</f>
        <v>Rindal</v>
      </c>
      <c r="C29" s="70">
        <f>IF(P_rangøko!C29=0," ",P_rangøko!C29)</f>
        <v>34</v>
      </c>
      <c r="D29" s="80" t="str">
        <f>IF(P_rangøko!D29=0," ",P_rangøko!D29)</f>
        <v xml:space="preserve"> </v>
      </c>
      <c r="E29" s="83" t="str">
        <f>IF(P_rangøko!E29=0," ",P_rangøko!E29)</f>
        <v>Skaun</v>
      </c>
      <c r="F29" s="70">
        <f>IF(P_rangøko!F29=0," ",P_rangøko!F29)</f>
        <v>1</v>
      </c>
    </row>
    <row r="30" spans="2:6" x14ac:dyDescent="0.2">
      <c r="B30" s="83" t="str">
        <f>IF(P_rangøko!B30=0," ",P_rangøko!B30)</f>
        <v>Hitra</v>
      </c>
      <c r="C30" s="70">
        <f>IF(P_rangøko!C30=0," ",P_rangøko!C30)</f>
        <v>29</v>
      </c>
      <c r="D30" s="80" t="str">
        <f>IF(P_rangøko!D30=0," ",P_rangøko!D30)</f>
        <v xml:space="preserve"> </v>
      </c>
      <c r="E30" s="83" t="str">
        <f>IF(P_rangøko!E30=0," ",P_rangøko!E30)</f>
        <v>Leka</v>
      </c>
      <c r="F30" s="70">
        <f>IF(P_rangøko!F30=0," ",P_rangøko!F30)</f>
        <v>1</v>
      </c>
    </row>
    <row r="31" spans="2:6" x14ac:dyDescent="0.2">
      <c r="B31" s="83" t="str">
        <f>IF(P_rangøko!B31=0," ",P_rangøko!B31)</f>
        <v>Rennebu</v>
      </c>
      <c r="C31" s="70">
        <f>IF(P_rangøko!C31=0," ",P_rangøko!C31)</f>
        <v>19</v>
      </c>
      <c r="D31" s="80" t="str">
        <f>IF(P_rangøko!D31=0," ",P_rangøko!D31)</f>
        <v xml:space="preserve"> </v>
      </c>
      <c r="E31" s="83" t="str">
        <f>IF(P_rangøko!E31=0," ",P_rangøko!E31)</f>
        <v>Hitra</v>
      </c>
      <c r="F31" s="70">
        <f>IF(P_rangøko!F31=0," ",P_rangøko!F31)</f>
        <v>1</v>
      </c>
    </row>
    <row r="32" spans="2:6" x14ac:dyDescent="0.2">
      <c r="B32" s="83" t="str">
        <f>IF(P_rangøko!B32=0," ",P_rangøko!B32)</f>
        <v>Malvik</v>
      </c>
      <c r="C32" s="70">
        <f>IF(P_rangøko!C32=0," ",P_rangøko!C32)</f>
        <v>6</v>
      </c>
      <c r="D32" s="80" t="str">
        <f>IF(P_rangøko!D32=0," ",P_rangøko!D32)</f>
        <v xml:space="preserve"> </v>
      </c>
      <c r="E32" s="83" t="str">
        <f>IF(P_rangøko!E32=0," ",P_rangøko!E32)</f>
        <v>Åfjord</v>
      </c>
      <c r="F32" s="70">
        <f>IF(P_rangøko!F32=0," ",P_rangøko!F32)</f>
        <v>1</v>
      </c>
    </row>
    <row r="33" spans="2:6" x14ac:dyDescent="0.2">
      <c r="B33" s="83" t="str">
        <f>IF(P_rangøko!B33=0," ",P_rangøko!B33)</f>
        <v>Leka</v>
      </c>
      <c r="C33" s="70">
        <f>IF(P_rangøko!C33=0," ",P_rangøko!C33)</f>
        <v>6</v>
      </c>
      <c r="D33" s="80" t="str">
        <f>IF(P_rangøko!D33=0," ",P_rangøko!D33)</f>
        <v xml:space="preserve"> </v>
      </c>
      <c r="E33" s="83" t="str">
        <f>IF(P_rangøko!E33=0," ",P_rangøko!E33)</f>
        <v>Flatanger</v>
      </c>
      <c r="F33" s="70">
        <f>IF(P_rangøko!F33=0," ",P_rangøko!F33)</f>
        <v>1</v>
      </c>
    </row>
    <row r="34" spans="2:6" x14ac:dyDescent="0.2">
      <c r="B34" s="83" t="str">
        <f>IF(P_rangøko!B34=0," ",P_rangøko!B34)</f>
        <v>Heim</v>
      </c>
      <c r="C34" s="70" t="str">
        <f>IF(P_rangøko!C34=0," ",P_rangøko!C34)</f>
        <v xml:space="preserve"> </v>
      </c>
      <c r="D34" s="80" t="str">
        <f>IF(P_rangøko!D34=0," ",P_rangøko!D34)</f>
        <v xml:space="preserve"> </v>
      </c>
      <c r="E34" s="83" t="str">
        <f>IF(P_rangøko!E34=0," ",P_rangøko!E34)</f>
        <v>Tydal</v>
      </c>
      <c r="F34" s="70" t="str">
        <f>IF(P_rangøko!F34=0," ",P_rangøko!F34)</f>
        <v xml:space="preserve"> </v>
      </c>
    </row>
    <row r="35" spans="2:6" x14ac:dyDescent="0.2">
      <c r="B35" s="83" t="str">
        <f>IF(P_rangøko!B35=0," ",P_rangøko!B35)</f>
        <v>Osen</v>
      </c>
      <c r="C35" s="70" t="str">
        <f>IF(P_rangøko!C35=0," ",P_rangøko!C35)</f>
        <v xml:space="preserve"> </v>
      </c>
      <c r="D35" s="80" t="str">
        <f>IF(P_rangøko!D35=0," ",P_rangøko!D35)</f>
        <v xml:space="preserve"> </v>
      </c>
      <c r="E35" s="83" t="str">
        <f>IF(P_rangøko!E35=0," ",P_rangøko!E35)</f>
        <v>Frøya</v>
      </c>
      <c r="F35" s="70" t="str">
        <f>IF(P_rangøko!F35=0," ",P_rangøko!F35)</f>
        <v xml:space="preserve"> </v>
      </c>
    </row>
    <row r="36" spans="2:6" x14ac:dyDescent="0.2">
      <c r="B36" s="83" t="str">
        <f>IF(P_rangøko!B36=0," ",P_rangøko!B36)</f>
        <v>Frøya</v>
      </c>
      <c r="C36" s="70" t="str">
        <f>IF(P_rangøko!C36=0," ",P_rangøko!C36)</f>
        <v xml:space="preserve"> </v>
      </c>
      <c r="D36" s="80" t="str">
        <f>IF(P_rangøko!D36=0," ",P_rangøko!D36)</f>
        <v xml:space="preserve"> </v>
      </c>
      <c r="E36" s="83" t="str">
        <f>IF(P_rangøko!E36=0," ",P_rangøko!E36)</f>
        <v>Heim</v>
      </c>
      <c r="F36" s="70" t="str">
        <f>IF(P_rangøko!F36=0," ",P_rangøko!F36)</f>
        <v xml:space="preserve"> </v>
      </c>
    </row>
    <row r="37" spans="2:6" x14ac:dyDescent="0.2">
      <c r="B37" s="83" t="str">
        <f>IF(P_rangøko!B37=0," ",P_rangøko!B37)</f>
        <v>Oppdal</v>
      </c>
      <c r="C37" s="70" t="str">
        <f>IF(P_rangøko!C37=0," ",P_rangøko!C37)</f>
        <v xml:space="preserve"> </v>
      </c>
      <c r="D37" s="80" t="str">
        <f>IF(P_rangøko!D37=0," ",P_rangøko!D37)</f>
        <v xml:space="preserve"> </v>
      </c>
      <c r="E37" s="83" t="str">
        <f>IF(P_rangøko!E37=0," ",P_rangøko!E37)</f>
        <v>Selbu</v>
      </c>
      <c r="F37" s="70" t="str">
        <f>IF(P_rangøko!F37=0," ",P_rangøko!F37)</f>
        <v xml:space="preserve"> </v>
      </c>
    </row>
    <row r="38" spans="2:6" x14ac:dyDescent="0.2">
      <c r="B38" s="83" t="str">
        <f>IF(P_rangøko!B38=0," ",P_rangøko!B38)</f>
        <v>Frosta</v>
      </c>
      <c r="C38" s="70" t="str">
        <f>IF(P_rangøko!C38=0," ",P_rangøko!C38)</f>
        <v xml:space="preserve"> </v>
      </c>
      <c r="D38" s="80" t="str">
        <f>IF(P_rangøko!D38=0," ",P_rangøko!D38)</f>
        <v xml:space="preserve"> </v>
      </c>
      <c r="E38" s="83" t="str">
        <f>IF(P_rangøko!E38=0," ",P_rangøko!E38)</f>
        <v>Lierne</v>
      </c>
      <c r="F38" s="70" t="str">
        <f>IF(P_rangøko!F38=0," ",P_rangøko!F38)</f>
        <v xml:space="preserve"> </v>
      </c>
    </row>
    <row r="39" spans="2:6" x14ac:dyDescent="0.2">
      <c r="B39" s="83" t="str">
        <f>IF(P_rangøko!B39=0," ",P_rangøko!B39)</f>
        <v>Tydal</v>
      </c>
      <c r="C39" s="70" t="str">
        <f>IF(P_rangøko!C39=0," ",P_rangøko!C39)</f>
        <v xml:space="preserve"> </v>
      </c>
      <c r="D39" s="80" t="str">
        <f>IF(P_rangøko!D39=0," ",P_rangøko!D39)</f>
        <v xml:space="preserve"> </v>
      </c>
      <c r="E39" s="83" t="str">
        <f>IF(P_rangøko!E39=0," ",P_rangøko!E39)</f>
        <v>Oppdal</v>
      </c>
      <c r="F39" s="70" t="str">
        <f>IF(P_rangøko!F39=0," ",P_rangøko!F39)</f>
        <v xml:space="preserve"> </v>
      </c>
    </row>
    <row r="40" spans="2:6" x14ac:dyDescent="0.2">
      <c r="B40" s="83" t="str">
        <f>IF(P_rangøko!B40=0," ",P_rangøko!B40)</f>
        <v>Røyrvik</v>
      </c>
      <c r="C40" s="70" t="str">
        <f>IF(P_rangøko!C40=0," ",P_rangøko!C40)</f>
        <v xml:space="preserve"> </v>
      </c>
      <c r="D40" s="80" t="str">
        <f>IF(P_rangøko!D40=0," ",P_rangøko!D40)</f>
        <v xml:space="preserve"> </v>
      </c>
      <c r="E40" s="83" t="str">
        <f>IF(P_rangøko!E40=0," ",P_rangøko!E40)</f>
        <v>Frosta</v>
      </c>
      <c r="F40" s="70" t="str">
        <f>IF(P_rangøko!F40=0," ",P_rangøko!F40)</f>
        <v xml:space="preserve"> </v>
      </c>
    </row>
    <row r="41" spans="2:6" x14ac:dyDescent="0.2">
      <c r="B41" s="83" t="str">
        <f>IF(P_rangøko!B41=0," ",P_rangøko!B41)</f>
        <v>Lierne</v>
      </c>
      <c r="C41" s="70" t="str">
        <f>IF(P_rangøko!C41=0," ",P_rangøko!C41)</f>
        <v xml:space="preserve"> </v>
      </c>
      <c r="D41" s="80" t="str">
        <f>IF(P_rangøko!D41=0," ",P_rangøko!D41)</f>
        <v xml:space="preserve"> </v>
      </c>
      <c r="E41" s="83" t="str">
        <f>IF(P_rangøko!E41=0," ",P_rangøko!E41)</f>
        <v>Meråker</v>
      </c>
      <c r="F41" s="70" t="str">
        <f>IF(P_rangøko!F41=0," ",P_rangøko!F41)</f>
        <v xml:space="preserve"> </v>
      </c>
    </row>
    <row r="42" spans="2:6" x14ac:dyDescent="0.2">
      <c r="B42" s="83" t="str">
        <f>IF(P_rangøko!B42=0," ",P_rangøko!B42)</f>
        <v>Selbu</v>
      </c>
      <c r="C42" s="70" t="str">
        <f>IF(P_rangøko!C42=0," ",P_rangøko!C42)</f>
        <v xml:space="preserve"> </v>
      </c>
      <c r="D42" s="80" t="str">
        <f>IF(P_rangøko!D42=0," ",P_rangøko!D42)</f>
        <v xml:space="preserve"> </v>
      </c>
      <c r="E42" s="83" t="str">
        <f>IF(P_rangøko!E42=0," ",P_rangøko!E42)</f>
        <v>Røyrvik</v>
      </c>
      <c r="F42" s="70" t="str">
        <f>IF(P_rangøko!F42=0," ",P_rangøko!F42)</f>
        <v xml:space="preserve"> </v>
      </c>
    </row>
    <row r="43" spans="2:6" x14ac:dyDescent="0.2">
      <c r="B43" s="83" t="str">
        <f>IF(P_rangøko!B43=0," ",P_rangøko!B43)</f>
        <v>Meråker</v>
      </c>
      <c r="C43" s="70" t="str">
        <f>IF(P_rangøko!C43=0," ",P_rangøko!C43)</f>
        <v xml:space="preserve"> </v>
      </c>
      <c r="D43" s="80" t="str">
        <f>IF(P_rangøko!D43=0," ",P_rangøko!D43)</f>
        <v xml:space="preserve"> </v>
      </c>
      <c r="E43" s="83" t="str">
        <f>IF(P_rangøko!E43=0," ",P_rangøko!E43)</f>
        <v>Osen</v>
      </c>
      <c r="F43" s="70" t="str">
        <f>IF(P_rangøko!F43=0," ",P_rangøko!F43)</f>
        <v xml:space="preserve"> </v>
      </c>
    </row>
    <row r="44" spans="2:6" x14ac:dyDescent="0.2">
      <c r="B44" s="83" t="str">
        <f>IF(P_rangøko!B44=0," ",P_rangøko!B44)</f>
        <v>Namsskogan</v>
      </c>
      <c r="C44" s="70" t="str">
        <f>IF(P_rangøko!C44=0," ",P_rangøko!C44)</f>
        <v xml:space="preserve"> </v>
      </c>
      <c r="D44" s="80" t="str">
        <f>IF(P_rangøko!D44=0," ",P_rangøko!D44)</f>
        <v xml:space="preserve"> </v>
      </c>
      <c r="E44" s="83" t="str">
        <f>IF(P_rangøko!E44=0," ",P_rangøko!E44)</f>
        <v>Namsskogan</v>
      </c>
      <c r="F44" s="70" t="str">
        <f>IF(P_rangøko!F44=0," ",P_rangøko!F44)</f>
        <v xml:space="preserve"> </v>
      </c>
    </row>
    <row r="45" spans="2:6" x14ac:dyDescent="0.2">
      <c r="B45" s="83" t="str">
        <f>IF(P_rangøko!B45=0," ",P_rangøko!B45)</f>
        <v>Totalsum</v>
      </c>
      <c r="C45" s="70">
        <f>IF(P_rangøko!C45=0," ",P_rangøko!C45)</f>
        <v>2708</v>
      </c>
      <c r="D45" s="80" t="str">
        <f>IF(P_rangøko!D45=0," ",P_rangøko!D45)</f>
        <v xml:space="preserve"> </v>
      </c>
      <c r="E45" s="83" t="str">
        <f>IF(P_rangøko!E45=0," ",P_rangøko!E45)</f>
        <v>Totalsum</v>
      </c>
      <c r="F45" s="70">
        <f>IF(P_rangøko!F45=0," ",P_rangøko!F45)</f>
        <v>80</v>
      </c>
    </row>
    <row r="46" spans="2:6" x14ac:dyDescent="0.2">
      <c r="B46" s="80" t="str">
        <f>IF(P_rangøko!B46=0," ",P_rangøko!B46)</f>
        <v xml:space="preserve"> </v>
      </c>
      <c r="C46" s="80" t="str">
        <f>IF(P_rangøko!C46=0," ",P_rangøko!C46)</f>
        <v xml:space="preserve"> </v>
      </c>
      <c r="D46" s="80" t="str">
        <f>IF(P_rangøko!D46=0," ",P_rangøko!D46)</f>
        <v xml:space="preserve"> </v>
      </c>
      <c r="E46" s="80" t="str">
        <f>IF(P_rangøko!E46=0," ",P_rangøko!E46)</f>
        <v xml:space="preserve"> </v>
      </c>
      <c r="F46" s="80" t="str">
        <f>IF(P_rangøko!F46=0," ",P_rangøko!F46)</f>
        <v xml:space="preserve"> </v>
      </c>
    </row>
    <row r="47" spans="2:6" x14ac:dyDescent="0.2">
      <c r="B47" s="80" t="str">
        <f>IF(P_rangøko!B47=0," ",P_rangøko!B47)</f>
        <v xml:space="preserve"> </v>
      </c>
      <c r="C47" s="80" t="str">
        <f>IF(P_rangøko!C47=0," ",P_rangøko!C47)</f>
        <v xml:space="preserve"> </v>
      </c>
      <c r="D47" s="80" t="str">
        <f>IF(P_rangøko!D47=0," ",P_rangøko!D47)</f>
        <v xml:space="preserve"> </v>
      </c>
      <c r="E47" s="80" t="str">
        <f>IF(P_rangøko!E47=0," ",P_rangøko!E47)</f>
        <v xml:space="preserve"> </v>
      </c>
      <c r="F47" s="80" t="str">
        <f>IF(P_rangøko!F47=0," ",P_rangøko!F47)</f>
        <v xml:space="preserve"> </v>
      </c>
    </row>
    <row r="48" spans="2:6" x14ac:dyDescent="0.2">
      <c r="B48" s="80" t="str">
        <f>IF(P_rangøko!B48=0," ",P_rangøko!B48)</f>
        <v xml:space="preserve"> </v>
      </c>
      <c r="C48" s="80" t="str">
        <f>IF(P_rangøko!C48=0," ",P_rangøko!C48)</f>
        <v xml:space="preserve"> </v>
      </c>
      <c r="D48" s="80" t="str">
        <f>IF(P_rangøko!D48=0," ",P_rangøko!D48)</f>
        <v xml:space="preserve"> </v>
      </c>
      <c r="E48" s="80" t="str">
        <f>IF(P_rangøko!E48=0," ",P_rangøko!E48)</f>
        <v xml:space="preserve"> </v>
      </c>
      <c r="F48" s="80" t="str">
        <f>IF(P_rangøko!F48=0," ",P_rangøko!F48)</f>
        <v xml:space="preserve"> </v>
      </c>
    </row>
    <row r="49" spans="2:6" x14ac:dyDescent="0.2">
      <c r="B49" s="80" t="str">
        <f>IF(P_rangøko!B49=0," ",P_rangøko!B49)</f>
        <v xml:space="preserve"> </v>
      </c>
      <c r="C49" s="80" t="str">
        <f>IF(P_rangøko!C49=0," ",P_rangøko!C49)</f>
        <v xml:space="preserve"> </v>
      </c>
      <c r="D49" s="80" t="str">
        <f>IF(P_rangøko!D49=0," ",P_rangøko!D49)</f>
        <v xml:space="preserve"> </v>
      </c>
      <c r="E49" s="80" t="str">
        <f>IF(P_rangøko!E49=0," ",P_rangøko!E49)</f>
        <v xml:space="preserve"> </v>
      </c>
      <c r="F49" s="80" t="str">
        <f>IF(P_rangøko!F49=0," ",P_rangøko!F49)</f>
        <v xml:space="preserve"> </v>
      </c>
    </row>
    <row r="50" spans="2:6" x14ac:dyDescent="0.2">
      <c r="B50" s="80" t="str">
        <f>IF(P_rangøko!B50=0," ",P_rangøko!B50)</f>
        <v xml:space="preserve"> </v>
      </c>
      <c r="C50" s="80" t="str">
        <f>IF(P_rangøko!C50=0," ",P_rangøko!C50)</f>
        <v xml:space="preserve"> </v>
      </c>
      <c r="D50" s="80" t="str">
        <f>IF(P_rangøko!D50=0," ",P_rangøko!D50)</f>
        <v xml:space="preserve"> </v>
      </c>
      <c r="E50" s="80" t="str">
        <f>IF(P_rangøko!E50=0," ",P_rangøko!E50)</f>
        <v xml:space="preserve"> </v>
      </c>
      <c r="F50" s="80" t="str">
        <f>IF(P_rangøko!F50=0," ",P_rangøko!F50)</f>
        <v xml:space="preserve"> </v>
      </c>
    </row>
    <row r="51" spans="2:6" x14ac:dyDescent="0.2">
      <c r="B51" s="80" t="str">
        <f>IF(P_rangøko!B51=0," ",P_rangøko!B51)</f>
        <v xml:space="preserve"> </v>
      </c>
      <c r="C51" s="80" t="str">
        <f>IF(P_rangøko!C51=0," ",P_rangøko!C51)</f>
        <v xml:space="preserve"> </v>
      </c>
      <c r="D51" s="80" t="str">
        <f>IF(P_rangøko!D51=0," ",P_rangøko!D51)</f>
        <v xml:space="preserve"> </v>
      </c>
      <c r="E51" s="80" t="str">
        <f>IF(P_rangøko!E51=0," ",P_rangøko!E51)</f>
        <v xml:space="preserve"> </v>
      </c>
      <c r="F51" s="80" t="str">
        <f>IF(P_rangøko!F51=0," ",P_rangøko!F51)</f>
        <v xml:space="preserve"> </v>
      </c>
    </row>
    <row r="52" spans="2:6" x14ac:dyDescent="0.2">
      <c r="B52" s="80" t="str">
        <f>IF(P_rangøko!B52=0," ",P_rangøko!B52)</f>
        <v xml:space="preserve"> </v>
      </c>
      <c r="C52" s="80" t="str">
        <f>IF(P_rangøko!C52=0," ",P_rangøko!C52)</f>
        <v xml:space="preserve"> </v>
      </c>
      <c r="D52" s="80" t="str">
        <f>IF(P_rangøko!D52=0," ",P_rangøko!D52)</f>
        <v xml:space="preserve"> </v>
      </c>
      <c r="E52" s="80" t="str">
        <f>IF(P_rangøko!E52=0," ",P_rangøko!E52)</f>
        <v xml:space="preserve"> </v>
      </c>
      <c r="F52" s="80" t="str">
        <f>IF(P_rangøko!F52=0," ",P_rangøko!F52)</f>
        <v xml:space="preserve"> </v>
      </c>
    </row>
  </sheetData>
  <mergeCells count="5">
    <mergeCell ref="B5:C5"/>
    <mergeCell ref="E5:F5"/>
    <mergeCell ref="B3:F3"/>
    <mergeCell ref="O3:T3"/>
    <mergeCell ref="H3:M3"/>
  </mergeCells>
  <conditionalFormatting sqref="O3:T3">
    <cfRule type="containsBlanks" dxfId="15" priority="5">
      <formula>LEN(TRIM(O3))=0</formula>
    </cfRule>
  </conditionalFormatting>
  <conditionalFormatting sqref="H3:M3">
    <cfRule type="containsBlanks" dxfId="14" priority="4">
      <formula>LEN(TRIM(H3))=0</formula>
    </cfRule>
  </conditionalFormatting>
  <conditionalFormatting sqref="B7:C45">
    <cfRule type="containsBlanks" dxfId="13" priority="6">
      <formula>LEN(TRIM(B7))=0</formula>
    </cfRule>
  </conditionalFormatting>
  <conditionalFormatting sqref="E7:F45">
    <cfRule type="containsBlanks" dxfId="12" priority="1">
      <formula>LEN(TRIM(E7))=0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B4BA-2842-45E1-A5BB-9AA7E1D63974}">
  <sheetPr codeName="Ark22">
    <tabColor theme="9" tint="0.59999389629810485"/>
  </sheetPr>
  <dimension ref="A1:W94"/>
  <sheetViews>
    <sheetView workbookViewId="0">
      <selection activeCell="P61" sqref="P61"/>
    </sheetView>
  </sheetViews>
  <sheetFormatPr baseColWidth="10" defaultRowHeight="12.75" x14ac:dyDescent="0.2"/>
  <cols>
    <col min="2" max="2" width="16.85546875" bestFit="1" customWidth="1"/>
    <col min="3" max="22" width="9.140625" customWidth="1"/>
    <col min="23" max="52" width="10.28515625" customWidth="1"/>
    <col min="53" max="88" width="20.5703125" bestFit="1" customWidth="1"/>
    <col min="89" max="89" width="8.140625" bestFit="1" customWidth="1"/>
  </cols>
  <sheetData>
    <row r="1" spans="2:22" x14ac:dyDescent="0.2">
      <c r="E1" t="str">
        <f>_xlfn.CONCAT("Antall økologiske husdyr og økologiske plantekulturer i ",C5)</f>
        <v>Antall økologiske husdyr og økologiske plantekulturer i 2022</v>
      </c>
    </row>
    <row r="2" spans="2:22" x14ac:dyDescent="0.2">
      <c r="E2" t="str">
        <f>_xlfn.CONCAT("Antall økologiske foretak i ",C5)</f>
        <v>Antall økologiske foretak i 2022</v>
      </c>
    </row>
    <row r="3" spans="2:22" x14ac:dyDescent="0.2">
      <c r="E3" t="s">
        <v>605</v>
      </c>
    </row>
    <row r="4" spans="2:22" x14ac:dyDescent="0.2">
      <c r="B4" s="3" t="s">
        <v>505</v>
      </c>
      <c r="C4" t="s" vm="5">
        <v>389</v>
      </c>
    </row>
    <row r="5" spans="2:22" x14ac:dyDescent="0.2">
      <c r="B5" s="3" t="s">
        <v>549</v>
      </c>
      <c r="C5" t="s" vm="4">
        <v>560</v>
      </c>
    </row>
    <row r="7" spans="2:22" x14ac:dyDescent="0.2">
      <c r="B7" s="3" t="s">
        <v>539</v>
      </c>
      <c r="C7" s="3" t="s">
        <v>540</v>
      </c>
    </row>
    <row r="8" spans="2:22" x14ac:dyDescent="0.2">
      <c r="C8" t="s">
        <v>551</v>
      </c>
      <c r="L8" t="s">
        <v>552</v>
      </c>
    </row>
    <row r="9" spans="2:22" s="10" customFormat="1" ht="38.25" x14ac:dyDescent="0.2">
      <c r="B9" s="3" t="s">
        <v>542</v>
      </c>
      <c r="C9" s="13" t="s">
        <v>567</v>
      </c>
      <c r="D9" s="13" t="s">
        <v>568</v>
      </c>
      <c r="E9" s="13" t="s">
        <v>569</v>
      </c>
      <c r="F9" s="13" t="s">
        <v>572</v>
      </c>
      <c r="G9" s="13" t="s">
        <v>573</v>
      </c>
      <c r="H9" s="13" t="s">
        <v>565</v>
      </c>
      <c r="I9" s="13" t="s">
        <v>566</v>
      </c>
      <c r="J9" s="13" t="s">
        <v>570</v>
      </c>
      <c r="K9" s="13" t="s">
        <v>571</v>
      </c>
      <c r="L9" t="s">
        <v>614</v>
      </c>
      <c r="M9" t="s">
        <v>583</v>
      </c>
      <c r="N9" t="s">
        <v>580</v>
      </c>
      <c r="O9" t="s">
        <v>585</v>
      </c>
      <c r="P9" t="s">
        <v>574</v>
      </c>
      <c r="Q9" t="s">
        <v>584</v>
      </c>
      <c r="R9" t="s">
        <v>581</v>
      </c>
      <c r="S9" t="s">
        <v>613</v>
      </c>
      <c r="T9" t="s">
        <v>579</v>
      </c>
      <c r="U9" t="s">
        <v>582</v>
      </c>
      <c r="V9" t="s">
        <v>615</v>
      </c>
    </row>
    <row r="10" spans="2:22" x14ac:dyDescent="0.2">
      <c r="B10" s="4" t="s">
        <v>405</v>
      </c>
      <c r="C10" s="7">
        <v>81</v>
      </c>
      <c r="D10" s="7">
        <v>6</v>
      </c>
      <c r="E10" s="7">
        <v>132</v>
      </c>
      <c r="F10" s="7">
        <v>153</v>
      </c>
      <c r="G10" s="7"/>
      <c r="H10" s="7"/>
      <c r="I10" s="7">
        <v>33</v>
      </c>
      <c r="J10" s="7"/>
      <c r="K10" s="7"/>
      <c r="L10" s="7"/>
      <c r="M10" s="7"/>
      <c r="N10" s="7">
        <v>6</v>
      </c>
      <c r="O10" s="7"/>
      <c r="P10" s="7">
        <v>1618</v>
      </c>
      <c r="Q10" s="7"/>
      <c r="R10" s="7">
        <v>6</v>
      </c>
      <c r="S10" s="7"/>
      <c r="T10" s="7">
        <v>441</v>
      </c>
      <c r="U10" s="7">
        <v>3</v>
      </c>
      <c r="V10" s="7">
        <v>190</v>
      </c>
    </row>
    <row r="11" spans="2:22" x14ac:dyDescent="0.2">
      <c r="B11" s="4" t="s">
        <v>445</v>
      </c>
      <c r="C11" s="7">
        <v>101</v>
      </c>
      <c r="D11" s="7">
        <v>153</v>
      </c>
      <c r="E11" s="7">
        <v>388</v>
      </c>
      <c r="F11" s="7">
        <v>353</v>
      </c>
      <c r="G11" s="7"/>
      <c r="H11" s="7"/>
      <c r="I11" s="7">
        <v>16</v>
      </c>
      <c r="J11" s="7"/>
      <c r="K11" s="7">
        <v>1</v>
      </c>
      <c r="L11" s="7">
        <v>13</v>
      </c>
      <c r="M11" s="7">
        <v>17</v>
      </c>
      <c r="N11" s="7"/>
      <c r="O11" s="7">
        <v>37</v>
      </c>
      <c r="P11" s="7">
        <v>4232</v>
      </c>
      <c r="Q11" s="7"/>
      <c r="R11" s="7">
        <v>4</v>
      </c>
      <c r="S11" s="7">
        <v>15</v>
      </c>
      <c r="T11" s="7">
        <v>1303</v>
      </c>
      <c r="U11" s="7">
        <v>3</v>
      </c>
      <c r="V11" s="7">
        <v>990</v>
      </c>
    </row>
    <row r="12" spans="2:22" x14ac:dyDescent="0.2">
      <c r="B12" s="4" t="s">
        <v>448</v>
      </c>
      <c r="C12" s="7">
        <v>290</v>
      </c>
      <c r="D12" s="7">
        <v>122</v>
      </c>
      <c r="E12" s="7">
        <v>439</v>
      </c>
      <c r="F12" s="7">
        <v>211</v>
      </c>
      <c r="G12" s="7"/>
      <c r="H12" s="7"/>
      <c r="I12" s="7">
        <v>33</v>
      </c>
      <c r="J12" s="7"/>
      <c r="K12" s="7"/>
      <c r="L12" s="7"/>
      <c r="M12" s="7">
        <v>19</v>
      </c>
      <c r="N12" s="7">
        <v>1</v>
      </c>
      <c r="O12" s="7">
        <v>725</v>
      </c>
      <c r="P12" s="7">
        <v>6188</v>
      </c>
      <c r="Q12" s="7"/>
      <c r="R12" s="7">
        <v>5</v>
      </c>
      <c r="S12" s="7">
        <v>9</v>
      </c>
      <c r="T12" s="7">
        <v>2122</v>
      </c>
      <c r="U12" s="7">
        <v>9</v>
      </c>
      <c r="V12" s="7">
        <v>1406</v>
      </c>
    </row>
    <row r="13" spans="2:22" x14ac:dyDescent="0.2">
      <c r="B13" s="4" t="s">
        <v>412</v>
      </c>
      <c r="C13" s="7"/>
      <c r="D13" s="7"/>
      <c r="E13" s="7"/>
      <c r="F13" s="7">
        <v>1565</v>
      </c>
      <c r="G13" s="7"/>
      <c r="H13" s="7"/>
      <c r="I13" s="7"/>
      <c r="J13" s="7"/>
      <c r="K13" s="7"/>
      <c r="L13" s="7"/>
      <c r="M13" s="7"/>
      <c r="N13" s="7"/>
      <c r="O13" s="7">
        <v>18</v>
      </c>
      <c r="P13" s="7">
        <v>707</v>
      </c>
      <c r="Q13" s="7"/>
      <c r="R13" s="7"/>
      <c r="S13" s="7">
        <v>1</v>
      </c>
      <c r="T13" s="7"/>
      <c r="U13" s="7"/>
      <c r="V13" s="7">
        <v>842</v>
      </c>
    </row>
    <row r="14" spans="2:22" x14ac:dyDescent="0.2">
      <c r="B14" s="4" t="s">
        <v>421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2:22" x14ac:dyDescent="0.2">
      <c r="B15" s="4" t="s">
        <v>423</v>
      </c>
      <c r="C15" s="7"/>
      <c r="D15" s="7"/>
      <c r="E15" s="7"/>
      <c r="F15" s="7">
        <v>219</v>
      </c>
      <c r="G15" s="7"/>
      <c r="H15" s="7"/>
      <c r="I15" s="7"/>
      <c r="J15" s="7"/>
      <c r="K15" s="7"/>
      <c r="L15" s="7"/>
      <c r="M15" s="7"/>
      <c r="N15" s="7"/>
      <c r="O15" s="7"/>
      <c r="P15" s="7">
        <v>508</v>
      </c>
      <c r="Q15" s="7"/>
      <c r="R15" s="7"/>
      <c r="S15" s="7"/>
      <c r="T15" s="7"/>
      <c r="U15" s="7"/>
      <c r="V15" s="7">
        <v>556</v>
      </c>
    </row>
    <row r="16" spans="2:22" x14ac:dyDescent="0.2">
      <c r="B16" s="4" t="s">
        <v>426</v>
      </c>
      <c r="C16" s="7">
        <v>19</v>
      </c>
      <c r="D16" s="7"/>
      <c r="E16" s="7">
        <v>27</v>
      </c>
      <c r="F16" s="7">
        <v>184</v>
      </c>
      <c r="G16" s="7"/>
      <c r="H16" s="7"/>
      <c r="I16" s="7"/>
      <c r="J16" s="7">
        <v>46</v>
      </c>
      <c r="K16" s="7"/>
      <c r="L16" s="7"/>
      <c r="M16" s="7"/>
      <c r="N16" s="7">
        <v>1</v>
      </c>
      <c r="O16" s="7">
        <v>101</v>
      </c>
      <c r="P16" s="7">
        <v>456</v>
      </c>
      <c r="Q16" s="7"/>
      <c r="R16" s="7">
        <v>5</v>
      </c>
      <c r="S16" s="7">
        <v>291</v>
      </c>
      <c r="T16" s="7"/>
      <c r="U16" s="7"/>
      <c r="V16" s="7">
        <v>664</v>
      </c>
    </row>
    <row r="17" spans="2:22" x14ac:dyDescent="0.2">
      <c r="B17" s="4" t="s">
        <v>428</v>
      </c>
      <c r="C17" s="7">
        <v>55</v>
      </c>
      <c r="D17" s="7"/>
      <c r="E17" s="7">
        <v>73</v>
      </c>
      <c r="F17" s="7">
        <v>33</v>
      </c>
      <c r="G17" s="7"/>
      <c r="H17" s="7"/>
      <c r="I17" s="7"/>
      <c r="J17" s="7"/>
      <c r="K17" s="7"/>
      <c r="L17" s="7"/>
      <c r="M17" s="7"/>
      <c r="N17" s="7"/>
      <c r="O17" s="7"/>
      <c r="P17" s="7">
        <v>1320</v>
      </c>
      <c r="Q17" s="7"/>
      <c r="R17" s="7"/>
      <c r="S17" s="7"/>
      <c r="T17" s="7"/>
      <c r="U17" s="7">
        <v>1</v>
      </c>
      <c r="V17" s="7">
        <v>124</v>
      </c>
    </row>
    <row r="18" spans="2:22" x14ac:dyDescent="0.2">
      <c r="B18" s="4" t="s">
        <v>430</v>
      </c>
      <c r="C18" s="7">
        <v>65</v>
      </c>
      <c r="D18" s="7">
        <v>53</v>
      </c>
      <c r="E18" s="7">
        <v>149</v>
      </c>
      <c r="F18" s="7">
        <v>25</v>
      </c>
      <c r="G18" s="7"/>
      <c r="H18" s="7"/>
      <c r="I18" s="7"/>
      <c r="J18" s="7"/>
      <c r="K18" s="7"/>
      <c r="L18" s="7"/>
      <c r="M18" s="7"/>
      <c r="N18" s="7"/>
      <c r="O18" s="7"/>
      <c r="P18" s="7">
        <v>1857</v>
      </c>
      <c r="Q18" s="7"/>
      <c r="R18" s="7"/>
      <c r="S18" s="7"/>
      <c r="T18" s="7"/>
      <c r="U18" s="7"/>
      <c r="V18" s="7">
        <v>238</v>
      </c>
    </row>
    <row r="19" spans="2:22" x14ac:dyDescent="0.2">
      <c r="B19" s="4" t="s">
        <v>432</v>
      </c>
      <c r="C19" s="7">
        <v>122</v>
      </c>
      <c r="D19" s="7">
        <v>53</v>
      </c>
      <c r="E19" s="7">
        <v>220</v>
      </c>
      <c r="F19" s="7">
        <v>206</v>
      </c>
      <c r="G19" s="7"/>
      <c r="H19" s="7"/>
      <c r="I19" s="7"/>
      <c r="J19" s="7"/>
      <c r="K19" s="7"/>
      <c r="L19" s="7"/>
      <c r="M19" s="7"/>
      <c r="N19" s="7"/>
      <c r="O19" s="7"/>
      <c r="P19" s="7">
        <v>2803</v>
      </c>
      <c r="Q19" s="7"/>
      <c r="R19" s="7"/>
      <c r="S19" s="7"/>
      <c r="T19" s="7">
        <v>255</v>
      </c>
      <c r="U19" s="7"/>
      <c r="V19" s="7">
        <v>267</v>
      </c>
    </row>
    <row r="20" spans="2:22" x14ac:dyDescent="0.2">
      <c r="B20" s="4" t="s">
        <v>434</v>
      </c>
      <c r="C20" s="7">
        <v>202</v>
      </c>
      <c r="D20" s="7">
        <v>229</v>
      </c>
      <c r="E20" s="7">
        <v>595</v>
      </c>
      <c r="F20" s="7">
        <v>109</v>
      </c>
      <c r="G20" s="7"/>
      <c r="H20" s="7"/>
      <c r="I20" s="7">
        <v>6</v>
      </c>
      <c r="J20" s="7"/>
      <c r="K20" s="7">
        <v>3</v>
      </c>
      <c r="L20" s="7">
        <v>10</v>
      </c>
      <c r="M20" s="7">
        <v>1</v>
      </c>
      <c r="N20" s="7">
        <v>2</v>
      </c>
      <c r="O20" s="7">
        <v>127</v>
      </c>
      <c r="P20" s="7">
        <v>6218</v>
      </c>
      <c r="Q20" s="7">
        <v>12</v>
      </c>
      <c r="R20" s="7">
        <v>9</v>
      </c>
      <c r="S20" s="7"/>
      <c r="T20" s="7">
        <v>2069</v>
      </c>
      <c r="U20" s="7">
        <v>5</v>
      </c>
      <c r="V20" s="7">
        <v>556</v>
      </c>
    </row>
    <row r="21" spans="2:22" x14ac:dyDescent="0.2">
      <c r="B21" s="4" t="s">
        <v>436</v>
      </c>
      <c r="C21" s="7">
        <v>47</v>
      </c>
      <c r="D21" s="7">
        <v>86</v>
      </c>
      <c r="E21" s="7">
        <v>181</v>
      </c>
      <c r="F21" s="7"/>
      <c r="G21" s="7"/>
      <c r="H21" s="7"/>
      <c r="I21" s="7"/>
      <c r="J21" s="7"/>
      <c r="K21" s="7"/>
      <c r="L21" s="7"/>
      <c r="M21" s="7"/>
      <c r="N21" s="7">
        <v>14</v>
      </c>
      <c r="O21" s="7">
        <v>27</v>
      </c>
      <c r="P21" s="7">
        <v>2879</v>
      </c>
      <c r="Q21" s="7"/>
      <c r="R21" s="7"/>
      <c r="S21" s="7"/>
      <c r="T21" s="7">
        <v>319</v>
      </c>
      <c r="U21" s="7">
        <v>2</v>
      </c>
      <c r="V21" s="7">
        <v>330</v>
      </c>
    </row>
    <row r="22" spans="2:22" x14ac:dyDescent="0.2">
      <c r="B22" s="4" t="s">
        <v>438</v>
      </c>
      <c r="C22" s="7">
        <v>6</v>
      </c>
      <c r="D22" s="7"/>
      <c r="E22" s="7">
        <v>12</v>
      </c>
      <c r="F22" s="7">
        <v>163</v>
      </c>
      <c r="G22" s="7"/>
      <c r="H22" s="7"/>
      <c r="I22" s="7"/>
      <c r="J22" s="7"/>
      <c r="K22" s="7"/>
      <c r="L22" s="7"/>
      <c r="M22" s="7"/>
      <c r="N22" s="7"/>
      <c r="O22" s="7"/>
      <c r="P22" s="7">
        <v>426</v>
      </c>
      <c r="Q22" s="7"/>
      <c r="R22" s="7"/>
      <c r="S22" s="7"/>
      <c r="T22" s="7"/>
      <c r="U22" s="7">
        <v>2</v>
      </c>
      <c r="V22" s="7">
        <v>150</v>
      </c>
    </row>
    <row r="23" spans="2:22" x14ac:dyDescent="0.2">
      <c r="B23" s="4" t="s">
        <v>441</v>
      </c>
      <c r="C23" s="7"/>
      <c r="D23" s="7"/>
      <c r="E23" s="7"/>
      <c r="F23" s="7">
        <v>132</v>
      </c>
      <c r="G23" s="7"/>
      <c r="H23" s="7"/>
      <c r="I23" s="7"/>
      <c r="J23" s="7"/>
      <c r="K23" s="7">
        <v>8</v>
      </c>
      <c r="L23" s="7"/>
      <c r="M23" s="7"/>
      <c r="N23" s="7"/>
      <c r="O23" s="7"/>
      <c r="P23" s="7">
        <v>98</v>
      </c>
      <c r="Q23" s="7"/>
      <c r="R23" s="7"/>
      <c r="S23" s="7"/>
      <c r="T23" s="7"/>
      <c r="U23" s="7"/>
      <c r="V23" s="7">
        <v>61</v>
      </c>
    </row>
    <row r="24" spans="2:22" x14ac:dyDescent="0.2">
      <c r="B24" s="4" t="s">
        <v>443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2:22" x14ac:dyDescent="0.2">
      <c r="B25" s="4" t="s">
        <v>451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>
        <v>77</v>
      </c>
      <c r="Q25" s="7"/>
      <c r="R25" s="7"/>
      <c r="S25" s="7"/>
      <c r="T25" s="7"/>
      <c r="U25" s="7"/>
      <c r="V25" s="7"/>
    </row>
    <row r="26" spans="2:22" x14ac:dyDescent="0.2">
      <c r="B26" s="4" t="s">
        <v>453</v>
      </c>
      <c r="C26" s="7">
        <v>40</v>
      </c>
      <c r="D26" s="7"/>
      <c r="E26" s="7">
        <v>60</v>
      </c>
      <c r="F26" s="7">
        <v>270</v>
      </c>
      <c r="G26" s="7"/>
      <c r="H26" s="7"/>
      <c r="I26" s="7"/>
      <c r="J26" s="7"/>
      <c r="K26" s="7">
        <v>5</v>
      </c>
      <c r="L26" s="7"/>
      <c r="M26" s="7"/>
      <c r="N26" s="7">
        <v>29</v>
      </c>
      <c r="O26" s="7"/>
      <c r="P26" s="7">
        <v>1242</v>
      </c>
      <c r="Q26" s="7">
        <v>3</v>
      </c>
      <c r="R26" s="7">
        <v>6</v>
      </c>
      <c r="S26" s="7"/>
      <c r="T26" s="7">
        <v>250</v>
      </c>
      <c r="U26" s="7">
        <v>1</v>
      </c>
      <c r="V26" s="7">
        <v>164</v>
      </c>
    </row>
    <row r="27" spans="2:22" x14ac:dyDescent="0.2">
      <c r="B27" s="4" t="s">
        <v>455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>
        <v>35</v>
      </c>
      <c r="Q27" s="7"/>
      <c r="R27" s="7"/>
      <c r="S27" s="7"/>
      <c r="T27" s="7"/>
      <c r="U27" s="7"/>
      <c r="V27" s="7">
        <v>7</v>
      </c>
    </row>
    <row r="28" spans="2:22" x14ac:dyDescent="0.2">
      <c r="B28" s="4" t="s">
        <v>457</v>
      </c>
      <c r="C28" s="7">
        <v>388</v>
      </c>
      <c r="D28" s="7">
        <v>67</v>
      </c>
      <c r="E28" s="7">
        <v>632</v>
      </c>
      <c r="F28" s="7">
        <v>579</v>
      </c>
      <c r="G28" s="7"/>
      <c r="H28" s="7"/>
      <c r="I28" s="7"/>
      <c r="J28" s="7"/>
      <c r="K28" s="7"/>
      <c r="L28" s="7">
        <v>16</v>
      </c>
      <c r="M28" s="7">
        <v>6</v>
      </c>
      <c r="N28" s="7">
        <v>14</v>
      </c>
      <c r="O28" s="7">
        <v>9</v>
      </c>
      <c r="P28" s="7">
        <v>3782</v>
      </c>
      <c r="Q28" s="7">
        <v>2</v>
      </c>
      <c r="R28" s="7">
        <v>86</v>
      </c>
      <c r="S28" s="7"/>
      <c r="T28" s="7">
        <v>1537</v>
      </c>
      <c r="U28" s="7">
        <v>31</v>
      </c>
      <c r="V28" s="7">
        <v>526</v>
      </c>
    </row>
    <row r="29" spans="2:22" x14ac:dyDescent="0.2">
      <c r="B29" s="4" t="s">
        <v>459</v>
      </c>
      <c r="C29" s="7">
        <v>50</v>
      </c>
      <c r="D29" s="7">
        <v>82</v>
      </c>
      <c r="E29" s="7">
        <v>184</v>
      </c>
      <c r="F29" s="7">
        <v>345</v>
      </c>
      <c r="G29" s="7"/>
      <c r="H29" s="7"/>
      <c r="I29" s="7"/>
      <c r="J29" s="7"/>
      <c r="K29" s="7"/>
      <c r="L29" s="7">
        <v>348</v>
      </c>
      <c r="M29" s="7">
        <v>23</v>
      </c>
      <c r="N29" s="7"/>
      <c r="O29" s="7"/>
      <c r="P29" s="7">
        <v>2259</v>
      </c>
      <c r="Q29" s="7"/>
      <c r="R29" s="7"/>
      <c r="S29" s="7">
        <v>61</v>
      </c>
      <c r="T29" s="7">
        <v>385</v>
      </c>
      <c r="U29" s="7"/>
      <c r="V29" s="7">
        <v>418</v>
      </c>
    </row>
    <row r="30" spans="2:22" x14ac:dyDescent="0.2">
      <c r="B30" s="4" t="s">
        <v>461</v>
      </c>
      <c r="C30" s="7">
        <v>41</v>
      </c>
      <c r="D30" s="7"/>
      <c r="E30" s="7">
        <v>62</v>
      </c>
      <c r="F30" s="7">
        <v>563</v>
      </c>
      <c r="G30" s="7"/>
      <c r="H30" s="7"/>
      <c r="I30" s="7"/>
      <c r="J30" s="7"/>
      <c r="K30" s="7"/>
      <c r="L30" s="7"/>
      <c r="M30" s="7"/>
      <c r="N30" s="7"/>
      <c r="O30" s="7"/>
      <c r="P30" s="7">
        <v>1566</v>
      </c>
      <c r="Q30" s="7"/>
      <c r="R30" s="7"/>
      <c r="S30" s="7"/>
      <c r="T30" s="7">
        <v>36</v>
      </c>
      <c r="U30" s="7"/>
      <c r="V30" s="7">
        <v>547</v>
      </c>
    </row>
    <row r="31" spans="2:22" x14ac:dyDescent="0.2">
      <c r="B31" s="4" t="s">
        <v>463</v>
      </c>
      <c r="C31" s="7"/>
      <c r="D31" s="7"/>
      <c r="E31" s="7"/>
      <c r="F31" s="7">
        <v>185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2:22" x14ac:dyDescent="0.2">
      <c r="B32" s="4" t="s">
        <v>465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>
        <v>187</v>
      </c>
      <c r="Q32" s="7"/>
      <c r="R32" s="7"/>
      <c r="S32" s="7"/>
      <c r="T32" s="7"/>
      <c r="U32" s="7"/>
      <c r="V32" s="7">
        <v>12</v>
      </c>
    </row>
    <row r="33" spans="2:22" x14ac:dyDescent="0.2">
      <c r="B33" s="4" t="s">
        <v>467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2:22" x14ac:dyDescent="0.2">
      <c r="B34" s="4" t="s">
        <v>469</v>
      </c>
      <c r="C34" s="7">
        <v>169</v>
      </c>
      <c r="D34" s="7">
        <v>44</v>
      </c>
      <c r="E34" s="7">
        <v>311</v>
      </c>
      <c r="F34" s="7">
        <v>23</v>
      </c>
      <c r="G34" s="7"/>
      <c r="H34" s="7"/>
      <c r="I34" s="7">
        <v>35</v>
      </c>
      <c r="J34" s="7"/>
      <c r="K34" s="7"/>
      <c r="L34" s="7"/>
      <c r="M34" s="7"/>
      <c r="N34" s="7"/>
      <c r="O34" s="7"/>
      <c r="P34" s="7">
        <v>2449</v>
      </c>
      <c r="Q34" s="7"/>
      <c r="R34" s="7"/>
      <c r="S34" s="7"/>
      <c r="T34" s="7">
        <v>64</v>
      </c>
      <c r="U34" s="7"/>
      <c r="V34" s="7">
        <v>324</v>
      </c>
    </row>
    <row r="35" spans="2:22" x14ac:dyDescent="0.2">
      <c r="B35" s="4" t="s">
        <v>471</v>
      </c>
      <c r="C35" s="7">
        <v>87</v>
      </c>
      <c r="D35" s="7"/>
      <c r="E35" s="7">
        <v>117</v>
      </c>
      <c r="F35" s="7">
        <v>190</v>
      </c>
      <c r="G35" s="7"/>
      <c r="H35" s="7"/>
      <c r="I35" s="7"/>
      <c r="J35" s="7"/>
      <c r="K35" s="7"/>
      <c r="L35" s="7"/>
      <c r="M35" s="7"/>
      <c r="N35" s="7"/>
      <c r="O35" s="7">
        <v>178</v>
      </c>
      <c r="P35" s="7">
        <v>1592</v>
      </c>
      <c r="Q35" s="7"/>
      <c r="R35" s="7"/>
      <c r="S35" s="7"/>
      <c r="T35" s="7">
        <v>771</v>
      </c>
      <c r="U35" s="7"/>
      <c r="V35" s="7">
        <v>71</v>
      </c>
    </row>
    <row r="36" spans="2:22" x14ac:dyDescent="0.2">
      <c r="B36" s="4" t="s">
        <v>473</v>
      </c>
      <c r="C36" s="7">
        <v>195</v>
      </c>
      <c r="D36" s="7"/>
      <c r="E36" s="7">
        <v>287</v>
      </c>
      <c r="F36" s="7">
        <v>61</v>
      </c>
      <c r="G36" s="7"/>
      <c r="H36" s="7"/>
      <c r="I36" s="7"/>
      <c r="J36" s="7"/>
      <c r="K36" s="7"/>
      <c r="L36" s="7">
        <v>42</v>
      </c>
      <c r="M36" s="7"/>
      <c r="N36" s="7"/>
      <c r="O36" s="7">
        <v>223</v>
      </c>
      <c r="P36" s="7">
        <v>2857</v>
      </c>
      <c r="Q36" s="7"/>
      <c r="R36" s="7"/>
      <c r="S36" s="7">
        <v>12</v>
      </c>
      <c r="T36" s="7">
        <v>54</v>
      </c>
      <c r="U36" s="7"/>
      <c r="V36" s="7">
        <v>352</v>
      </c>
    </row>
    <row r="37" spans="2:22" x14ac:dyDescent="0.2">
      <c r="B37" s="4" t="s">
        <v>475</v>
      </c>
      <c r="C37" s="7">
        <v>35</v>
      </c>
      <c r="D37" s="7"/>
      <c r="E37" s="7">
        <v>62</v>
      </c>
      <c r="F37" s="7">
        <v>300</v>
      </c>
      <c r="G37" s="7"/>
      <c r="H37" s="7"/>
      <c r="I37" s="7"/>
      <c r="J37" s="7"/>
      <c r="K37" s="7"/>
      <c r="L37" s="7"/>
      <c r="M37" s="7"/>
      <c r="N37" s="7"/>
      <c r="O37" s="7"/>
      <c r="P37" s="7">
        <v>745</v>
      </c>
      <c r="Q37" s="7"/>
      <c r="R37" s="7"/>
      <c r="S37" s="7"/>
      <c r="T37" s="7">
        <v>25</v>
      </c>
      <c r="U37" s="7"/>
      <c r="V37" s="7">
        <v>94</v>
      </c>
    </row>
    <row r="38" spans="2:22" x14ac:dyDescent="0.2">
      <c r="B38" s="4" t="s">
        <v>479</v>
      </c>
      <c r="C38" s="7">
        <v>6</v>
      </c>
      <c r="D38" s="7"/>
      <c r="E38" s="7">
        <v>9</v>
      </c>
      <c r="F38" s="7">
        <v>50</v>
      </c>
      <c r="G38" s="7"/>
      <c r="H38" s="7"/>
      <c r="I38" s="7"/>
      <c r="J38" s="7"/>
      <c r="K38" s="7"/>
      <c r="L38" s="7"/>
      <c r="M38" s="7"/>
      <c r="N38" s="7"/>
      <c r="O38" s="7"/>
      <c r="P38" s="7">
        <v>392</v>
      </c>
      <c r="Q38" s="7"/>
      <c r="R38" s="7"/>
      <c r="S38" s="7"/>
      <c r="T38" s="7"/>
      <c r="U38" s="7">
        <v>1</v>
      </c>
      <c r="V38" s="7">
        <v>173</v>
      </c>
    </row>
    <row r="39" spans="2:22" x14ac:dyDescent="0.2">
      <c r="B39" s="4" t="s">
        <v>481</v>
      </c>
      <c r="C39" s="7">
        <v>71</v>
      </c>
      <c r="D39" s="7">
        <v>33</v>
      </c>
      <c r="E39" s="7">
        <v>155</v>
      </c>
      <c r="F39" s="7">
        <v>52</v>
      </c>
      <c r="G39" s="7">
        <v>3</v>
      </c>
      <c r="H39" s="7"/>
      <c r="I39" s="7"/>
      <c r="J39" s="7"/>
      <c r="K39" s="7">
        <v>2</v>
      </c>
      <c r="L39" s="7"/>
      <c r="M39" s="7">
        <v>25</v>
      </c>
      <c r="N39" s="7">
        <v>18</v>
      </c>
      <c r="O39" s="7">
        <v>3</v>
      </c>
      <c r="P39" s="7">
        <v>1860</v>
      </c>
      <c r="Q39" s="7"/>
      <c r="R39" s="7">
        <v>25</v>
      </c>
      <c r="S39" s="7">
        <v>33</v>
      </c>
      <c r="T39" s="7">
        <v>1433</v>
      </c>
      <c r="U39" s="7">
        <v>1</v>
      </c>
      <c r="V39" s="7">
        <v>764</v>
      </c>
    </row>
    <row r="40" spans="2:22" x14ac:dyDescent="0.2">
      <c r="B40" s="4" t="s">
        <v>417</v>
      </c>
      <c r="C40" s="7">
        <v>197</v>
      </c>
      <c r="D40" s="7">
        <v>82</v>
      </c>
      <c r="E40" s="7">
        <v>378</v>
      </c>
      <c r="F40" s="7">
        <v>164</v>
      </c>
      <c r="G40" s="7"/>
      <c r="H40" s="7"/>
      <c r="I40" s="7">
        <v>66</v>
      </c>
      <c r="J40" s="7"/>
      <c r="K40" s="7"/>
      <c r="L40" s="7">
        <v>50</v>
      </c>
      <c r="M40" s="7"/>
      <c r="N40" s="7">
        <v>14</v>
      </c>
      <c r="O40" s="7"/>
      <c r="P40" s="7">
        <v>5236</v>
      </c>
      <c r="Q40" s="7">
        <v>6</v>
      </c>
      <c r="R40" s="7">
        <v>5</v>
      </c>
      <c r="S40" s="7"/>
      <c r="T40" s="7">
        <v>383</v>
      </c>
      <c r="U40" s="7">
        <v>10</v>
      </c>
      <c r="V40" s="7">
        <v>858</v>
      </c>
    </row>
    <row r="41" spans="2:22" x14ac:dyDescent="0.2">
      <c r="B41" s="4" t="s">
        <v>402</v>
      </c>
      <c r="C41" s="7"/>
      <c r="D41" s="7">
        <v>6</v>
      </c>
      <c r="E41" s="7">
        <v>6</v>
      </c>
      <c r="F41" s="7">
        <v>209</v>
      </c>
      <c r="G41" s="7"/>
      <c r="H41" s="7"/>
      <c r="I41" s="7"/>
      <c r="J41" s="7"/>
      <c r="K41" s="7"/>
      <c r="L41" s="7"/>
      <c r="M41" s="7"/>
      <c r="N41" s="7"/>
      <c r="O41" s="7">
        <v>67</v>
      </c>
      <c r="P41" s="7">
        <v>344</v>
      </c>
      <c r="Q41" s="7"/>
      <c r="R41" s="7"/>
      <c r="S41" s="7">
        <v>21</v>
      </c>
      <c r="T41" s="7"/>
      <c r="U41" s="7"/>
      <c r="V41" s="7">
        <v>53</v>
      </c>
    </row>
    <row r="42" spans="2:22" x14ac:dyDescent="0.2">
      <c r="B42" s="4" t="s">
        <v>410</v>
      </c>
      <c r="C42" s="7">
        <v>29</v>
      </c>
      <c r="D42" s="7"/>
      <c r="E42" s="7">
        <v>43</v>
      </c>
      <c r="F42" s="7">
        <v>333</v>
      </c>
      <c r="G42" s="7"/>
      <c r="H42" s="7"/>
      <c r="I42" s="7"/>
      <c r="J42" s="7"/>
      <c r="K42" s="7"/>
      <c r="L42" s="7"/>
      <c r="M42" s="7"/>
      <c r="N42" s="7">
        <v>16</v>
      </c>
      <c r="O42" s="7">
        <v>29</v>
      </c>
      <c r="P42" s="7">
        <v>281</v>
      </c>
      <c r="Q42" s="7">
        <v>16</v>
      </c>
      <c r="R42" s="7"/>
      <c r="S42" s="7"/>
      <c r="T42" s="7"/>
      <c r="U42" s="7"/>
      <c r="V42" s="7">
        <v>88</v>
      </c>
    </row>
    <row r="43" spans="2:22" x14ac:dyDescent="0.2">
      <c r="B43" s="4" t="s">
        <v>414</v>
      </c>
      <c r="C43" s="7">
        <v>91</v>
      </c>
      <c r="D43" s="7">
        <v>50</v>
      </c>
      <c r="E43" s="7">
        <v>212</v>
      </c>
      <c r="F43" s="7">
        <v>713</v>
      </c>
      <c r="G43" s="7"/>
      <c r="H43" s="7"/>
      <c r="I43" s="7">
        <v>880</v>
      </c>
      <c r="J43" s="7"/>
      <c r="K43" s="7"/>
      <c r="L43" s="7"/>
      <c r="M43" s="7"/>
      <c r="N43" s="7">
        <v>1</v>
      </c>
      <c r="O43" s="7">
        <v>53</v>
      </c>
      <c r="P43" s="7">
        <v>2264</v>
      </c>
      <c r="Q43" s="7">
        <v>3</v>
      </c>
      <c r="R43" s="7">
        <v>11</v>
      </c>
      <c r="S43" s="7"/>
      <c r="T43" s="7">
        <v>276</v>
      </c>
      <c r="U43" s="7">
        <v>5</v>
      </c>
      <c r="V43" s="7">
        <v>1135</v>
      </c>
    </row>
    <row r="44" spans="2:22" x14ac:dyDescent="0.2">
      <c r="B44" s="4" t="s">
        <v>419</v>
      </c>
      <c r="C44" s="7">
        <v>95</v>
      </c>
      <c r="D44" s="7"/>
      <c r="E44" s="7">
        <v>124</v>
      </c>
      <c r="F44" s="7">
        <v>128</v>
      </c>
      <c r="G44" s="7"/>
      <c r="H44" s="7"/>
      <c r="I44" s="7"/>
      <c r="J44" s="7"/>
      <c r="K44" s="7"/>
      <c r="L44" s="7"/>
      <c r="M44" s="7"/>
      <c r="N44" s="7"/>
      <c r="O44" s="7"/>
      <c r="P44" s="7">
        <v>2276</v>
      </c>
      <c r="Q44" s="7"/>
      <c r="R44" s="7"/>
      <c r="S44" s="7"/>
      <c r="T44" s="7">
        <v>103</v>
      </c>
      <c r="U44" s="7"/>
      <c r="V44" s="7">
        <v>94</v>
      </c>
    </row>
    <row r="45" spans="2:22" x14ac:dyDescent="0.2">
      <c r="B45" s="4" t="s">
        <v>408</v>
      </c>
      <c r="C45" s="7">
        <v>93</v>
      </c>
      <c r="D45" s="7">
        <v>73</v>
      </c>
      <c r="E45" s="7">
        <v>205</v>
      </c>
      <c r="F45" s="7">
        <v>72</v>
      </c>
      <c r="G45" s="7"/>
      <c r="H45" s="7"/>
      <c r="I45" s="7">
        <v>15</v>
      </c>
      <c r="J45" s="7"/>
      <c r="K45" s="7"/>
      <c r="L45" s="7"/>
      <c r="M45" s="7">
        <v>5</v>
      </c>
      <c r="N45" s="7"/>
      <c r="O45" s="7">
        <v>63</v>
      </c>
      <c r="P45" s="7">
        <v>3551</v>
      </c>
      <c r="Q45" s="7"/>
      <c r="R45" s="7">
        <v>16</v>
      </c>
      <c r="S45" s="7">
        <v>2</v>
      </c>
      <c r="T45" s="7"/>
      <c r="U45" s="7">
        <v>5</v>
      </c>
      <c r="V45" s="7">
        <v>638</v>
      </c>
    </row>
    <row r="46" spans="2:22" x14ac:dyDescent="0.2">
      <c r="B46" s="4" t="s">
        <v>477</v>
      </c>
      <c r="C46" s="7">
        <v>99</v>
      </c>
      <c r="D46" s="7">
        <v>11</v>
      </c>
      <c r="E46" s="7">
        <v>147</v>
      </c>
      <c r="F46" s="7">
        <v>526</v>
      </c>
      <c r="G46" s="7"/>
      <c r="H46" s="7"/>
      <c r="I46" s="7"/>
      <c r="J46" s="7"/>
      <c r="K46" s="7"/>
      <c r="L46" s="7"/>
      <c r="M46" s="7"/>
      <c r="N46" s="7">
        <v>14</v>
      </c>
      <c r="O46" s="7"/>
      <c r="P46" s="7">
        <v>1865</v>
      </c>
      <c r="Q46" s="7">
        <v>8</v>
      </c>
      <c r="R46" s="7"/>
      <c r="S46" s="7"/>
      <c r="T46" s="7">
        <v>446</v>
      </c>
      <c r="U46" s="7">
        <v>10</v>
      </c>
      <c r="V46" s="7">
        <v>204</v>
      </c>
    </row>
    <row r="47" spans="2:22" x14ac:dyDescent="0.2">
      <c r="B47" s="4" t="s">
        <v>397</v>
      </c>
      <c r="C47" s="7">
        <v>34</v>
      </c>
      <c r="D47" s="7"/>
      <c r="E47" s="7">
        <v>47</v>
      </c>
      <c r="F47" s="7"/>
      <c r="G47" s="7"/>
      <c r="H47" s="7"/>
      <c r="I47" s="7"/>
      <c r="J47" s="7"/>
      <c r="K47" s="7"/>
      <c r="L47" s="7"/>
      <c r="M47" s="7"/>
      <c r="N47" s="7"/>
      <c r="O47" s="7">
        <v>68</v>
      </c>
      <c r="P47" s="7">
        <v>457</v>
      </c>
      <c r="Q47" s="7"/>
      <c r="R47" s="7"/>
      <c r="S47" s="7">
        <v>18</v>
      </c>
      <c r="T47" s="7"/>
      <c r="U47" s="7"/>
      <c r="V47" s="7">
        <v>43</v>
      </c>
    </row>
    <row r="48" spans="2:22" x14ac:dyDescent="0.2">
      <c r="B48" s="4" t="s">
        <v>541</v>
      </c>
      <c r="C48" s="7">
        <v>2708</v>
      </c>
      <c r="D48" s="7">
        <v>1150</v>
      </c>
      <c r="E48" s="7">
        <v>5257</v>
      </c>
      <c r="F48" s="7">
        <v>8116</v>
      </c>
      <c r="G48" s="7">
        <v>3</v>
      </c>
      <c r="H48" s="7"/>
      <c r="I48" s="7">
        <v>1084</v>
      </c>
      <c r="J48" s="7">
        <v>46</v>
      </c>
      <c r="K48" s="7">
        <v>19</v>
      </c>
      <c r="L48" s="7">
        <v>479</v>
      </c>
      <c r="M48" s="7">
        <v>96</v>
      </c>
      <c r="N48" s="7">
        <v>130</v>
      </c>
      <c r="O48" s="7">
        <v>1728</v>
      </c>
      <c r="P48" s="7">
        <v>64627</v>
      </c>
      <c r="Q48" s="7">
        <v>50</v>
      </c>
      <c r="R48" s="7">
        <v>178</v>
      </c>
      <c r="S48" s="7">
        <v>463</v>
      </c>
      <c r="T48" s="7">
        <v>12272</v>
      </c>
      <c r="U48" s="7">
        <v>89</v>
      </c>
      <c r="V48" s="7">
        <v>12939</v>
      </c>
    </row>
    <row r="50" spans="1:23" x14ac:dyDescent="0.2">
      <c r="B50" s="3" t="s">
        <v>505</v>
      </c>
      <c r="C50" t="s" vm="5">
        <v>389</v>
      </c>
    </row>
    <row r="51" spans="1:23" x14ac:dyDescent="0.2">
      <c r="B51" s="3" t="s">
        <v>549</v>
      </c>
      <c r="C51" t="s" vm="4">
        <v>560</v>
      </c>
    </row>
    <row r="53" spans="1:23" x14ac:dyDescent="0.2">
      <c r="B53" s="3" t="s">
        <v>543</v>
      </c>
      <c r="C53" s="3" t="s">
        <v>540</v>
      </c>
    </row>
    <row r="54" spans="1:23" x14ac:dyDescent="0.2">
      <c r="C54" t="s">
        <v>551</v>
      </c>
      <c r="L54" t="s">
        <v>552</v>
      </c>
    </row>
    <row r="55" spans="1:23" ht="38.25" x14ac:dyDescent="0.2">
      <c r="A55" s="10"/>
      <c r="B55" s="3" t="s">
        <v>542</v>
      </c>
      <c r="C55" s="13" t="s">
        <v>567</v>
      </c>
      <c r="D55" s="13" t="s">
        <v>568</v>
      </c>
      <c r="E55" s="13" t="s">
        <v>569</v>
      </c>
      <c r="F55" s="13" t="s">
        <v>572</v>
      </c>
      <c r="G55" s="13" t="s">
        <v>573</v>
      </c>
      <c r="H55" s="13" t="s">
        <v>565</v>
      </c>
      <c r="I55" s="13" t="s">
        <v>566</v>
      </c>
      <c r="J55" s="13" t="s">
        <v>570</v>
      </c>
      <c r="K55" s="13" t="s">
        <v>571</v>
      </c>
      <c r="L55" t="s">
        <v>614</v>
      </c>
      <c r="M55" t="s">
        <v>583</v>
      </c>
      <c r="N55" t="s">
        <v>580</v>
      </c>
      <c r="O55" t="s">
        <v>585</v>
      </c>
      <c r="P55" t="s">
        <v>574</v>
      </c>
      <c r="Q55" t="s">
        <v>584</v>
      </c>
      <c r="R55" t="s">
        <v>581</v>
      </c>
      <c r="S55" t="s">
        <v>613</v>
      </c>
      <c r="T55" t="s">
        <v>579</v>
      </c>
      <c r="U55" t="s">
        <v>582</v>
      </c>
      <c r="V55" t="s">
        <v>615</v>
      </c>
      <c r="W55" s="10"/>
    </row>
    <row r="56" spans="1:23" x14ac:dyDescent="0.2">
      <c r="B56" s="4" t="s">
        <v>405</v>
      </c>
      <c r="C56" s="7">
        <v>2</v>
      </c>
      <c r="D56" s="7">
        <v>1</v>
      </c>
      <c r="E56" s="7">
        <v>3</v>
      </c>
      <c r="F56" s="7">
        <v>3</v>
      </c>
      <c r="G56" s="7"/>
      <c r="H56" s="7"/>
      <c r="I56" s="7">
        <v>1</v>
      </c>
      <c r="J56" s="7"/>
      <c r="K56" s="7"/>
      <c r="L56" s="7"/>
      <c r="M56" s="7"/>
      <c r="N56" s="7">
        <v>3</v>
      </c>
      <c r="O56" s="7"/>
      <c r="P56" s="7">
        <v>7</v>
      </c>
      <c r="Q56" s="7"/>
      <c r="R56" s="7">
        <v>1</v>
      </c>
      <c r="S56" s="7"/>
      <c r="T56" s="7">
        <v>2</v>
      </c>
      <c r="U56" s="7">
        <v>3</v>
      </c>
      <c r="V56" s="7">
        <v>3</v>
      </c>
    </row>
    <row r="57" spans="1:23" x14ac:dyDescent="0.2">
      <c r="B57" s="4" t="s">
        <v>445</v>
      </c>
      <c r="C57" s="7">
        <v>5</v>
      </c>
      <c r="D57" s="7">
        <v>8</v>
      </c>
      <c r="E57" s="7">
        <v>12</v>
      </c>
      <c r="F57" s="7">
        <v>7</v>
      </c>
      <c r="G57" s="7"/>
      <c r="H57" s="7"/>
      <c r="I57" s="7">
        <v>2</v>
      </c>
      <c r="J57" s="7"/>
      <c r="K57" s="7">
        <v>1</v>
      </c>
      <c r="L57" s="7">
        <v>2</v>
      </c>
      <c r="M57" s="7">
        <v>1</v>
      </c>
      <c r="N57" s="7"/>
      <c r="O57" s="7">
        <v>1</v>
      </c>
      <c r="P57" s="7">
        <v>21</v>
      </c>
      <c r="Q57" s="7"/>
      <c r="R57" s="7">
        <v>2</v>
      </c>
      <c r="S57" s="7">
        <v>2</v>
      </c>
      <c r="T57" s="7">
        <v>12</v>
      </c>
      <c r="U57" s="7">
        <v>2</v>
      </c>
      <c r="V57" s="7">
        <v>13</v>
      </c>
    </row>
    <row r="58" spans="1:23" x14ac:dyDescent="0.2">
      <c r="B58" s="4" t="s">
        <v>448</v>
      </c>
      <c r="C58" s="7">
        <v>7</v>
      </c>
      <c r="D58" s="7">
        <v>4</v>
      </c>
      <c r="E58" s="7">
        <v>10</v>
      </c>
      <c r="F58" s="7">
        <v>3</v>
      </c>
      <c r="G58" s="7"/>
      <c r="H58" s="7"/>
      <c r="I58" s="7">
        <v>1</v>
      </c>
      <c r="J58" s="7"/>
      <c r="K58" s="7"/>
      <c r="L58" s="7"/>
      <c r="M58" s="7">
        <v>1</v>
      </c>
      <c r="N58" s="7">
        <v>1</v>
      </c>
      <c r="O58" s="7">
        <v>1</v>
      </c>
      <c r="P58" s="7">
        <v>15</v>
      </c>
      <c r="Q58" s="7"/>
      <c r="R58" s="7">
        <v>3</v>
      </c>
      <c r="S58" s="7">
        <v>1</v>
      </c>
      <c r="T58" s="7">
        <v>6</v>
      </c>
      <c r="U58" s="7">
        <v>3</v>
      </c>
      <c r="V58" s="7">
        <v>11</v>
      </c>
    </row>
    <row r="59" spans="1:23" x14ac:dyDescent="0.2">
      <c r="B59" s="4" t="s">
        <v>412</v>
      </c>
      <c r="C59" s="7"/>
      <c r="D59" s="7"/>
      <c r="E59" s="7"/>
      <c r="F59" s="7">
        <v>11</v>
      </c>
      <c r="G59" s="7"/>
      <c r="H59" s="7"/>
      <c r="I59" s="7"/>
      <c r="J59" s="7"/>
      <c r="K59" s="7"/>
      <c r="L59" s="7"/>
      <c r="M59" s="7"/>
      <c r="N59" s="7"/>
      <c r="O59" s="7">
        <v>1</v>
      </c>
      <c r="P59" s="7">
        <v>6</v>
      </c>
      <c r="Q59" s="7"/>
      <c r="R59" s="7"/>
      <c r="S59" s="7">
        <v>1</v>
      </c>
      <c r="T59" s="7"/>
      <c r="U59" s="7"/>
      <c r="V59" s="7">
        <v>7</v>
      </c>
    </row>
    <row r="60" spans="1:23" x14ac:dyDescent="0.2">
      <c r="B60" s="4" t="s">
        <v>421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3" x14ac:dyDescent="0.2">
      <c r="B61" s="4" t="s">
        <v>423</v>
      </c>
      <c r="C61" s="7"/>
      <c r="D61" s="7"/>
      <c r="E61" s="7"/>
      <c r="F61" s="7">
        <v>3</v>
      </c>
      <c r="G61" s="7"/>
      <c r="H61" s="7"/>
      <c r="I61" s="7"/>
      <c r="J61" s="7"/>
      <c r="K61" s="7"/>
      <c r="L61" s="7"/>
      <c r="M61" s="7"/>
      <c r="N61" s="7"/>
      <c r="O61" s="7"/>
      <c r="P61" s="7">
        <v>4</v>
      </c>
      <c r="Q61" s="7"/>
      <c r="R61" s="7"/>
      <c r="S61" s="7"/>
      <c r="T61" s="7"/>
      <c r="U61" s="7"/>
      <c r="V61" s="7">
        <v>4</v>
      </c>
    </row>
    <row r="62" spans="1:23" x14ac:dyDescent="0.2">
      <c r="B62" s="4" t="s">
        <v>426</v>
      </c>
      <c r="C62" s="7">
        <v>1</v>
      </c>
      <c r="D62" s="7"/>
      <c r="E62" s="7">
        <v>1</v>
      </c>
      <c r="F62" s="7">
        <v>2</v>
      </c>
      <c r="G62" s="7"/>
      <c r="H62" s="7"/>
      <c r="I62" s="7"/>
      <c r="J62" s="7">
        <v>2</v>
      </c>
      <c r="K62" s="7"/>
      <c r="L62" s="7"/>
      <c r="M62" s="7"/>
      <c r="N62" s="7">
        <v>1</v>
      </c>
      <c r="O62" s="7">
        <v>2</v>
      </c>
      <c r="P62" s="7">
        <v>4</v>
      </c>
      <c r="Q62" s="7"/>
      <c r="R62" s="7">
        <v>1</v>
      </c>
      <c r="S62" s="7">
        <v>2</v>
      </c>
      <c r="T62" s="7"/>
      <c r="U62" s="7"/>
      <c r="V62" s="7">
        <v>4</v>
      </c>
    </row>
    <row r="63" spans="1:23" x14ac:dyDescent="0.2">
      <c r="B63" s="4" t="s">
        <v>428</v>
      </c>
      <c r="C63" s="7">
        <v>4</v>
      </c>
      <c r="D63" s="7"/>
      <c r="E63" s="7">
        <v>4</v>
      </c>
      <c r="F63" s="7">
        <v>1</v>
      </c>
      <c r="G63" s="7"/>
      <c r="H63" s="7"/>
      <c r="I63" s="7"/>
      <c r="J63" s="7"/>
      <c r="K63" s="7"/>
      <c r="L63" s="7"/>
      <c r="M63" s="7"/>
      <c r="N63" s="7"/>
      <c r="O63" s="7"/>
      <c r="P63" s="7">
        <v>4</v>
      </c>
      <c r="Q63" s="7"/>
      <c r="R63" s="7"/>
      <c r="S63" s="7"/>
      <c r="T63" s="7"/>
      <c r="U63" s="7">
        <v>1</v>
      </c>
      <c r="V63" s="7">
        <v>2</v>
      </c>
    </row>
    <row r="64" spans="1:23" x14ac:dyDescent="0.2">
      <c r="B64" s="4" t="s">
        <v>430</v>
      </c>
      <c r="C64" s="7">
        <v>2</v>
      </c>
      <c r="D64" s="7">
        <v>3</v>
      </c>
      <c r="E64" s="7">
        <v>4</v>
      </c>
      <c r="F64" s="7">
        <v>1</v>
      </c>
      <c r="G64" s="7"/>
      <c r="H64" s="7"/>
      <c r="I64" s="7"/>
      <c r="J64" s="7"/>
      <c r="K64" s="7"/>
      <c r="L64" s="7"/>
      <c r="M64" s="7"/>
      <c r="N64" s="7"/>
      <c r="O64" s="7"/>
      <c r="P64" s="7">
        <v>5</v>
      </c>
      <c r="Q64" s="7"/>
      <c r="R64" s="7"/>
      <c r="S64" s="7"/>
      <c r="T64" s="7"/>
      <c r="U64" s="7"/>
      <c r="V64" s="7">
        <v>4</v>
      </c>
    </row>
    <row r="65" spans="2:22" x14ac:dyDescent="0.2">
      <c r="B65" s="4" t="s">
        <v>432</v>
      </c>
      <c r="C65" s="7">
        <v>4</v>
      </c>
      <c r="D65" s="7">
        <v>4</v>
      </c>
      <c r="E65" s="7">
        <v>7</v>
      </c>
      <c r="F65" s="7">
        <v>3</v>
      </c>
      <c r="G65" s="7"/>
      <c r="H65" s="7"/>
      <c r="I65" s="7"/>
      <c r="J65" s="7"/>
      <c r="K65" s="7"/>
      <c r="L65" s="7"/>
      <c r="M65" s="7"/>
      <c r="N65" s="7"/>
      <c r="O65" s="7"/>
      <c r="P65" s="7">
        <v>15</v>
      </c>
      <c r="Q65" s="7"/>
      <c r="R65" s="7"/>
      <c r="S65" s="7"/>
      <c r="T65" s="7">
        <v>2</v>
      </c>
      <c r="U65" s="7"/>
      <c r="V65" s="7">
        <v>10</v>
      </c>
    </row>
    <row r="66" spans="2:22" x14ac:dyDescent="0.2">
      <c r="B66" s="4" t="s">
        <v>434</v>
      </c>
      <c r="C66" s="7">
        <v>6</v>
      </c>
      <c r="D66" s="7">
        <v>6</v>
      </c>
      <c r="E66" s="7">
        <v>12</v>
      </c>
      <c r="F66" s="7">
        <v>3</v>
      </c>
      <c r="G66" s="7"/>
      <c r="H66" s="7"/>
      <c r="I66" s="7">
        <v>1</v>
      </c>
      <c r="J66" s="7"/>
      <c r="K66" s="7">
        <v>1</v>
      </c>
      <c r="L66" s="7">
        <v>1</v>
      </c>
      <c r="M66" s="7">
        <v>1</v>
      </c>
      <c r="N66" s="7">
        <v>2</v>
      </c>
      <c r="O66" s="7">
        <v>2</v>
      </c>
      <c r="P66" s="7">
        <v>17</v>
      </c>
      <c r="Q66" s="7">
        <v>1</v>
      </c>
      <c r="R66" s="7">
        <v>3</v>
      </c>
      <c r="S66" s="7"/>
      <c r="T66" s="7">
        <v>11</v>
      </c>
      <c r="U66" s="7">
        <v>2</v>
      </c>
      <c r="V66" s="7">
        <v>12</v>
      </c>
    </row>
    <row r="67" spans="2:22" x14ac:dyDescent="0.2">
      <c r="B67" s="4" t="s">
        <v>436</v>
      </c>
      <c r="C67" s="7">
        <v>1</v>
      </c>
      <c r="D67" s="7">
        <v>4</v>
      </c>
      <c r="E67" s="7">
        <v>4</v>
      </c>
      <c r="F67" s="7"/>
      <c r="G67" s="7"/>
      <c r="H67" s="7"/>
      <c r="I67" s="7"/>
      <c r="J67" s="7"/>
      <c r="K67" s="7"/>
      <c r="L67" s="7"/>
      <c r="M67" s="7"/>
      <c r="N67" s="7">
        <v>1</v>
      </c>
      <c r="O67" s="7">
        <v>1</v>
      </c>
      <c r="P67" s="7">
        <v>8</v>
      </c>
      <c r="Q67" s="7"/>
      <c r="R67" s="7"/>
      <c r="S67" s="7"/>
      <c r="T67" s="7">
        <v>4</v>
      </c>
      <c r="U67" s="7">
        <v>1</v>
      </c>
      <c r="V67" s="7">
        <v>7</v>
      </c>
    </row>
    <row r="68" spans="2:22" x14ac:dyDescent="0.2">
      <c r="B68" s="4" t="s">
        <v>438</v>
      </c>
      <c r="C68" s="7">
        <v>1</v>
      </c>
      <c r="D68" s="7"/>
      <c r="E68" s="7">
        <v>1</v>
      </c>
      <c r="F68" s="7">
        <v>3</v>
      </c>
      <c r="G68" s="7"/>
      <c r="H68" s="7"/>
      <c r="I68" s="7"/>
      <c r="J68" s="7"/>
      <c r="K68" s="7"/>
      <c r="L68" s="7"/>
      <c r="M68" s="7"/>
      <c r="N68" s="7"/>
      <c r="O68" s="7"/>
      <c r="P68" s="7">
        <v>3</v>
      </c>
      <c r="Q68" s="7"/>
      <c r="R68" s="7"/>
      <c r="S68" s="7"/>
      <c r="T68" s="7"/>
      <c r="U68" s="7">
        <v>1</v>
      </c>
      <c r="V68" s="7">
        <v>3</v>
      </c>
    </row>
    <row r="69" spans="2:22" x14ac:dyDescent="0.2">
      <c r="B69" s="4" t="s">
        <v>441</v>
      </c>
      <c r="C69" s="7"/>
      <c r="D69" s="7"/>
      <c r="E69" s="7"/>
      <c r="F69" s="7">
        <v>2</v>
      </c>
      <c r="G69" s="7"/>
      <c r="H69" s="7"/>
      <c r="I69" s="7"/>
      <c r="J69" s="7"/>
      <c r="K69" s="7">
        <v>1</v>
      </c>
      <c r="L69" s="7"/>
      <c r="M69" s="7"/>
      <c r="N69" s="7"/>
      <c r="O69" s="7"/>
      <c r="P69" s="7">
        <v>1</v>
      </c>
      <c r="Q69" s="7"/>
      <c r="R69" s="7"/>
      <c r="S69" s="7"/>
      <c r="T69" s="7"/>
      <c r="U69" s="7"/>
      <c r="V69" s="7">
        <v>1</v>
      </c>
    </row>
    <row r="70" spans="2:22" x14ac:dyDescent="0.2">
      <c r="B70" s="4" t="s">
        <v>443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2:22" x14ac:dyDescent="0.2">
      <c r="B71" s="4" t="s">
        <v>451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>
        <v>1</v>
      </c>
      <c r="Q71" s="7"/>
      <c r="R71" s="7"/>
      <c r="S71" s="7"/>
      <c r="T71" s="7"/>
      <c r="U71" s="7"/>
      <c r="V71" s="7"/>
    </row>
    <row r="72" spans="2:22" x14ac:dyDescent="0.2">
      <c r="B72" s="4" t="s">
        <v>453</v>
      </c>
      <c r="C72" s="7">
        <v>2</v>
      </c>
      <c r="D72" s="7"/>
      <c r="E72" s="7">
        <v>2</v>
      </c>
      <c r="F72" s="7">
        <v>3</v>
      </c>
      <c r="G72" s="7"/>
      <c r="H72" s="7"/>
      <c r="I72" s="7"/>
      <c r="J72" s="7"/>
      <c r="K72" s="7">
        <v>1</v>
      </c>
      <c r="L72" s="7"/>
      <c r="M72" s="7"/>
      <c r="N72" s="7">
        <v>1</v>
      </c>
      <c r="O72" s="7"/>
      <c r="P72" s="7">
        <v>10</v>
      </c>
      <c r="Q72" s="7">
        <v>2</v>
      </c>
      <c r="R72" s="7">
        <v>4</v>
      </c>
      <c r="S72" s="7"/>
      <c r="T72" s="7">
        <v>4</v>
      </c>
      <c r="U72" s="7">
        <v>1</v>
      </c>
      <c r="V72" s="7">
        <v>6</v>
      </c>
    </row>
    <row r="73" spans="2:22" x14ac:dyDescent="0.2">
      <c r="B73" s="4" t="s">
        <v>455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>
        <v>1</v>
      </c>
      <c r="Q73" s="7"/>
      <c r="R73" s="7"/>
      <c r="S73" s="7"/>
      <c r="T73" s="7"/>
      <c r="U73" s="7"/>
      <c r="V73" s="7">
        <v>1</v>
      </c>
    </row>
    <row r="74" spans="2:22" x14ac:dyDescent="0.2">
      <c r="B74" s="4" t="s">
        <v>457</v>
      </c>
      <c r="C74" s="7">
        <v>8</v>
      </c>
      <c r="D74" s="7">
        <v>3</v>
      </c>
      <c r="E74" s="7">
        <v>8</v>
      </c>
      <c r="F74" s="7">
        <v>5</v>
      </c>
      <c r="G74" s="7"/>
      <c r="H74" s="7"/>
      <c r="I74" s="7"/>
      <c r="J74" s="7"/>
      <c r="K74" s="7"/>
      <c r="L74" s="7">
        <v>1</v>
      </c>
      <c r="M74" s="7">
        <v>1</v>
      </c>
      <c r="N74" s="7">
        <v>2</v>
      </c>
      <c r="O74" s="7">
        <v>1</v>
      </c>
      <c r="P74" s="7">
        <v>13</v>
      </c>
      <c r="Q74" s="7">
        <v>1</v>
      </c>
      <c r="R74" s="7">
        <v>3</v>
      </c>
      <c r="S74" s="7"/>
      <c r="T74" s="7">
        <v>12</v>
      </c>
      <c r="U74" s="7">
        <v>2</v>
      </c>
      <c r="V74" s="7">
        <v>11</v>
      </c>
    </row>
    <row r="75" spans="2:22" x14ac:dyDescent="0.2">
      <c r="B75" s="4" t="s">
        <v>459</v>
      </c>
      <c r="C75" s="7">
        <v>2</v>
      </c>
      <c r="D75" s="7">
        <v>3</v>
      </c>
      <c r="E75" s="7">
        <v>5</v>
      </c>
      <c r="F75" s="7">
        <v>4</v>
      </c>
      <c r="G75" s="7"/>
      <c r="H75" s="7"/>
      <c r="I75" s="7"/>
      <c r="J75" s="7"/>
      <c r="K75" s="7"/>
      <c r="L75" s="7">
        <v>1</v>
      </c>
      <c r="M75" s="7">
        <v>1</v>
      </c>
      <c r="N75" s="7"/>
      <c r="O75" s="7"/>
      <c r="P75" s="7">
        <v>12</v>
      </c>
      <c r="Q75" s="7"/>
      <c r="R75" s="7"/>
      <c r="S75" s="7">
        <v>1</v>
      </c>
      <c r="T75" s="7">
        <v>4</v>
      </c>
      <c r="U75" s="7"/>
      <c r="V75" s="7">
        <v>9</v>
      </c>
    </row>
    <row r="76" spans="2:22" x14ac:dyDescent="0.2">
      <c r="B76" s="4" t="s">
        <v>461</v>
      </c>
      <c r="C76" s="7">
        <v>3</v>
      </c>
      <c r="D76" s="7"/>
      <c r="E76" s="7">
        <v>3</v>
      </c>
      <c r="F76" s="7">
        <v>4</v>
      </c>
      <c r="G76" s="7"/>
      <c r="H76" s="7"/>
      <c r="I76" s="7"/>
      <c r="J76" s="7"/>
      <c r="K76" s="7"/>
      <c r="L76" s="7"/>
      <c r="M76" s="7"/>
      <c r="N76" s="7"/>
      <c r="O76" s="7"/>
      <c r="P76" s="7">
        <v>8</v>
      </c>
      <c r="Q76" s="7"/>
      <c r="R76" s="7"/>
      <c r="S76" s="7"/>
      <c r="T76" s="7">
        <v>2</v>
      </c>
      <c r="U76" s="7"/>
      <c r="V76" s="7">
        <v>7</v>
      </c>
    </row>
    <row r="77" spans="2:22" x14ac:dyDescent="0.2">
      <c r="B77" s="4" t="s">
        <v>463</v>
      </c>
      <c r="C77" s="7"/>
      <c r="D77" s="7"/>
      <c r="E77" s="7"/>
      <c r="F77" s="7">
        <v>2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2:22" x14ac:dyDescent="0.2">
      <c r="B78" s="4" t="s">
        <v>465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>
        <v>1</v>
      </c>
      <c r="Q78" s="7"/>
      <c r="R78" s="7"/>
      <c r="S78" s="7"/>
      <c r="T78" s="7"/>
      <c r="U78" s="7"/>
      <c r="V78" s="7">
        <v>1</v>
      </c>
    </row>
    <row r="79" spans="2:22" x14ac:dyDescent="0.2">
      <c r="B79" s="4" t="s">
        <v>467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2:22" x14ac:dyDescent="0.2">
      <c r="B80" s="4" t="s">
        <v>469</v>
      </c>
      <c r="C80" s="7">
        <v>4</v>
      </c>
      <c r="D80" s="7">
        <v>2</v>
      </c>
      <c r="E80" s="7">
        <v>5</v>
      </c>
      <c r="F80" s="7">
        <v>1</v>
      </c>
      <c r="G80" s="7"/>
      <c r="H80" s="7"/>
      <c r="I80" s="7">
        <v>1</v>
      </c>
      <c r="J80" s="7"/>
      <c r="K80" s="7"/>
      <c r="L80" s="7"/>
      <c r="M80" s="7"/>
      <c r="N80" s="7"/>
      <c r="O80" s="7"/>
      <c r="P80" s="7">
        <v>7</v>
      </c>
      <c r="Q80" s="7"/>
      <c r="R80" s="7"/>
      <c r="S80" s="7"/>
      <c r="T80" s="7">
        <v>1</v>
      </c>
      <c r="U80" s="7"/>
      <c r="V80" s="7">
        <v>5</v>
      </c>
    </row>
    <row r="81" spans="2:22" x14ac:dyDescent="0.2">
      <c r="B81" s="4" t="s">
        <v>471</v>
      </c>
      <c r="C81" s="7">
        <v>2</v>
      </c>
      <c r="D81" s="7"/>
      <c r="E81" s="7">
        <v>2</v>
      </c>
      <c r="F81" s="7">
        <v>1</v>
      </c>
      <c r="G81" s="7"/>
      <c r="H81" s="7"/>
      <c r="I81" s="7"/>
      <c r="J81" s="7"/>
      <c r="K81" s="7"/>
      <c r="L81" s="7"/>
      <c r="M81" s="7"/>
      <c r="N81" s="7"/>
      <c r="O81" s="7">
        <v>2</v>
      </c>
      <c r="P81" s="7">
        <v>6</v>
      </c>
      <c r="Q81" s="7"/>
      <c r="R81" s="7"/>
      <c r="S81" s="7"/>
      <c r="T81" s="7">
        <v>4</v>
      </c>
      <c r="U81" s="7"/>
      <c r="V81" s="7">
        <v>2</v>
      </c>
    </row>
    <row r="82" spans="2:22" x14ac:dyDescent="0.2">
      <c r="B82" s="4" t="s">
        <v>473</v>
      </c>
      <c r="C82" s="7">
        <v>4</v>
      </c>
      <c r="D82" s="7"/>
      <c r="E82" s="7">
        <v>4</v>
      </c>
      <c r="F82" s="7">
        <v>2</v>
      </c>
      <c r="G82" s="7"/>
      <c r="H82" s="7"/>
      <c r="I82" s="7"/>
      <c r="J82" s="7"/>
      <c r="K82" s="7"/>
      <c r="L82" s="7">
        <v>1</v>
      </c>
      <c r="M82" s="7"/>
      <c r="N82" s="7"/>
      <c r="O82" s="7">
        <v>1</v>
      </c>
      <c r="P82" s="7">
        <v>8</v>
      </c>
      <c r="Q82" s="7"/>
      <c r="R82" s="7"/>
      <c r="S82" s="7">
        <v>1</v>
      </c>
      <c r="T82" s="7">
        <v>1</v>
      </c>
      <c r="U82" s="7"/>
      <c r="V82" s="7">
        <v>5</v>
      </c>
    </row>
    <row r="83" spans="2:22" x14ac:dyDescent="0.2">
      <c r="B83" s="4" t="s">
        <v>475</v>
      </c>
      <c r="C83" s="7">
        <v>1</v>
      </c>
      <c r="D83" s="7"/>
      <c r="E83" s="7">
        <v>1</v>
      </c>
      <c r="F83" s="7">
        <v>2</v>
      </c>
      <c r="G83" s="7"/>
      <c r="H83" s="7"/>
      <c r="I83" s="7"/>
      <c r="J83" s="7"/>
      <c r="K83" s="7"/>
      <c r="L83" s="7"/>
      <c r="M83" s="7"/>
      <c r="N83" s="7"/>
      <c r="O83" s="7"/>
      <c r="P83" s="7">
        <v>3</v>
      </c>
      <c r="Q83" s="7"/>
      <c r="R83" s="7"/>
      <c r="S83" s="7"/>
      <c r="T83" s="7">
        <v>1</v>
      </c>
      <c r="U83" s="7"/>
      <c r="V83" s="7">
        <v>3</v>
      </c>
    </row>
    <row r="84" spans="2:22" x14ac:dyDescent="0.2">
      <c r="B84" s="4" t="s">
        <v>479</v>
      </c>
      <c r="C84" s="7">
        <v>1</v>
      </c>
      <c r="D84" s="7"/>
      <c r="E84" s="7">
        <v>1</v>
      </c>
      <c r="F84" s="7">
        <v>1</v>
      </c>
      <c r="G84" s="7"/>
      <c r="H84" s="7"/>
      <c r="I84" s="7"/>
      <c r="J84" s="7"/>
      <c r="K84" s="7"/>
      <c r="L84" s="7"/>
      <c r="M84" s="7"/>
      <c r="N84" s="7"/>
      <c r="O84" s="7"/>
      <c r="P84" s="7">
        <v>3</v>
      </c>
      <c r="Q84" s="7"/>
      <c r="R84" s="7"/>
      <c r="S84" s="7"/>
      <c r="T84" s="7"/>
      <c r="U84" s="7">
        <v>1</v>
      </c>
      <c r="V84" s="7">
        <v>3</v>
      </c>
    </row>
    <row r="85" spans="2:22" x14ac:dyDescent="0.2">
      <c r="B85" s="4" t="s">
        <v>481</v>
      </c>
      <c r="C85" s="7">
        <v>3</v>
      </c>
      <c r="D85" s="7">
        <v>4</v>
      </c>
      <c r="E85" s="7">
        <v>6</v>
      </c>
      <c r="F85" s="7">
        <v>3</v>
      </c>
      <c r="G85" s="7">
        <v>1</v>
      </c>
      <c r="H85" s="7"/>
      <c r="I85" s="7"/>
      <c r="J85" s="7"/>
      <c r="K85" s="7">
        <v>1</v>
      </c>
      <c r="L85" s="7"/>
      <c r="M85" s="7">
        <v>1</v>
      </c>
      <c r="N85" s="7">
        <v>2</v>
      </c>
      <c r="O85" s="7">
        <v>1</v>
      </c>
      <c r="P85" s="7">
        <v>14</v>
      </c>
      <c r="Q85" s="7"/>
      <c r="R85" s="7">
        <v>3</v>
      </c>
      <c r="S85" s="7">
        <v>1</v>
      </c>
      <c r="T85" s="7">
        <v>9</v>
      </c>
      <c r="U85" s="7">
        <v>1</v>
      </c>
      <c r="V85" s="7">
        <v>8</v>
      </c>
    </row>
    <row r="86" spans="2:22" x14ac:dyDescent="0.2">
      <c r="B86" s="4" t="s">
        <v>417</v>
      </c>
      <c r="C86" s="7">
        <v>5</v>
      </c>
      <c r="D86" s="7">
        <v>5</v>
      </c>
      <c r="E86" s="7">
        <v>11</v>
      </c>
      <c r="F86" s="7">
        <v>3</v>
      </c>
      <c r="G86" s="7"/>
      <c r="H86" s="7"/>
      <c r="I86" s="7">
        <v>1</v>
      </c>
      <c r="J86" s="7"/>
      <c r="K86" s="7"/>
      <c r="L86" s="7">
        <v>1</v>
      </c>
      <c r="M86" s="7"/>
      <c r="N86" s="7">
        <v>4</v>
      </c>
      <c r="O86" s="7"/>
      <c r="P86" s="7">
        <v>19</v>
      </c>
      <c r="Q86" s="7">
        <v>1</v>
      </c>
      <c r="R86" s="7">
        <v>3</v>
      </c>
      <c r="S86" s="7"/>
      <c r="T86" s="7">
        <v>5</v>
      </c>
      <c r="U86" s="7">
        <v>7</v>
      </c>
      <c r="V86" s="7">
        <v>15</v>
      </c>
    </row>
    <row r="87" spans="2:22" x14ac:dyDescent="0.2">
      <c r="B87" s="4" t="s">
        <v>402</v>
      </c>
      <c r="C87" s="7"/>
      <c r="D87" s="7">
        <v>1</v>
      </c>
      <c r="E87" s="7">
        <v>1</v>
      </c>
      <c r="F87" s="7">
        <v>4</v>
      </c>
      <c r="G87" s="7"/>
      <c r="H87" s="7"/>
      <c r="I87" s="7"/>
      <c r="J87" s="7"/>
      <c r="K87" s="7"/>
      <c r="L87" s="7"/>
      <c r="M87" s="7"/>
      <c r="N87" s="7"/>
      <c r="O87" s="7">
        <v>1</v>
      </c>
      <c r="P87" s="7">
        <v>3</v>
      </c>
      <c r="Q87" s="7"/>
      <c r="R87" s="7"/>
      <c r="S87" s="7">
        <v>1</v>
      </c>
      <c r="T87" s="7"/>
      <c r="U87" s="7"/>
      <c r="V87" s="7">
        <v>3</v>
      </c>
    </row>
    <row r="88" spans="2:22" x14ac:dyDescent="0.2">
      <c r="B88" s="4" t="s">
        <v>410</v>
      </c>
      <c r="C88" s="7">
        <v>1</v>
      </c>
      <c r="D88" s="7"/>
      <c r="E88" s="7">
        <v>1</v>
      </c>
      <c r="F88" s="7">
        <v>4</v>
      </c>
      <c r="G88" s="7"/>
      <c r="H88" s="7"/>
      <c r="I88" s="7"/>
      <c r="J88" s="7"/>
      <c r="K88" s="7"/>
      <c r="L88" s="7"/>
      <c r="M88" s="7"/>
      <c r="N88" s="7">
        <v>1</v>
      </c>
      <c r="O88" s="7">
        <v>1</v>
      </c>
      <c r="P88" s="7">
        <v>2</v>
      </c>
      <c r="Q88" s="7">
        <v>1</v>
      </c>
      <c r="R88" s="7"/>
      <c r="S88" s="7"/>
      <c r="T88" s="7"/>
      <c r="U88" s="7"/>
      <c r="V88" s="7">
        <v>2</v>
      </c>
    </row>
    <row r="89" spans="2:22" x14ac:dyDescent="0.2">
      <c r="B89" s="4" t="s">
        <v>414</v>
      </c>
      <c r="C89" s="7">
        <v>2</v>
      </c>
      <c r="D89" s="7">
        <v>3</v>
      </c>
      <c r="E89" s="7">
        <v>5</v>
      </c>
      <c r="F89" s="7">
        <v>5</v>
      </c>
      <c r="G89" s="7"/>
      <c r="H89" s="7"/>
      <c r="I89" s="7">
        <v>2</v>
      </c>
      <c r="J89" s="7"/>
      <c r="K89" s="7"/>
      <c r="L89" s="7"/>
      <c r="M89" s="7"/>
      <c r="N89" s="7">
        <v>1</v>
      </c>
      <c r="O89" s="7">
        <v>1</v>
      </c>
      <c r="P89" s="7">
        <v>9</v>
      </c>
      <c r="Q89" s="7">
        <v>1</v>
      </c>
      <c r="R89" s="7">
        <v>2</v>
      </c>
      <c r="S89" s="7"/>
      <c r="T89" s="7">
        <v>2</v>
      </c>
      <c r="U89" s="7">
        <v>4</v>
      </c>
      <c r="V89" s="7">
        <v>9</v>
      </c>
    </row>
    <row r="90" spans="2:22" x14ac:dyDescent="0.2">
      <c r="B90" s="4" t="s">
        <v>419</v>
      </c>
      <c r="C90" s="7">
        <v>1</v>
      </c>
      <c r="D90" s="7"/>
      <c r="E90" s="7">
        <v>1</v>
      </c>
      <c r="F90" s="7">
        <v>1</v>
      </c>
      <c r="G90" s="7"/>
      <c r="H90" s="7"/>
      <c r="I90" s="7"/>
      <c r="J90" s="7"/>
      <c r="K90" s="7"/>
      <c r="L90" s="7"/>
      <c r="M90" s="7"/>
      <c r="N90" s="7"/>
      <c r="O90" s="7"/>
      <c r="P90" s="7">
        <v>4</v>
      </c>
      <c r="Q90" s="7"/>
      <c r="R90" s="7"/>
      <c r="S90" s="7"/>
      <c r="T90" s="7">
        <v>1</v>
      </c>
      <c r="U90" s="7"/>
      <c r="V90" s="7">
        <v>2</v>
      </c>
    </row>
    <row r="91" spans="2:22" x14ac:dyDescent="0.2">
      <c r="B91" s="4" t="s">
        <v>408</v>
      </c>
      <c r="C91" s="7">
        <v>4</v>
      </c>
      <c r="D91" s="7">
        <v>5</v>
      </c>
      <c r="E91" s="7">
        <v>9</v>
      </c>
      <c r="F91" s="7">
        <v>3</v>
      </c>
      <c r="G91" s="7"/>
      <c r="H91" s="7"/>
      <c r="I91" s="7">
        <v>1</v>
      </c>
      <c r="J91" s="7"/>
      <c r="K91" s="7"/>
      <c r="L91" s="7"/>
      <c r="M91" s="7">
        <v>1</v>
      </c>
      <c r="N91" s="7"/>
      <c r="O91" s="7">
        <v>2</v>
      </c>
      <c r="P91" s="7">
        <v>13</v>
      </c>
      <c r="Q91" s="7"/>
      <c r="R91" s="7">
        <v>2</v>
      </c>
      <c r="S91" s="7">
        <v>1</v>
      </c>
      <c r="T91" s="7"/>
      <c r="U91" s="7">
        <v>2</v>
      </c>
      <c r="V91" s="7">
        <v>11</v>
      </c>
    </row>
    <row r="92" spans="2:22" x14ac:dyDescent="0.2">
      <c r="B92" s="4" t="s">
        <v>477</v>
      </c>
      <c r="C92" s="7">
        <v>3</v>
      </c>
      <c r="D92" s="7">
        <v>1</v>
      </c>
      <c r="E92" s="7">
        <v>4</v>
      </c>
      <c r="F92" s="7">
        <v>4</v>
      </c>
      <c r="G92" s="7"/>
      <c r="H92" s="7"/>
      <c r="I92" s="7"/>
      <c r="J92" s="7"/>
      <c r="K92" s="7"/>
      <c r="L92" s="7"/>
      <c r="M92" s="7"/>
      <c r="N92" s="7">
        <v>1</v>
      </c>
      <c r="O92" s="7"/>
      <c r="P92" s="7">
        <v>10</v>
      </c>
      <c r="Q92" s="7">
        <v>1</v>
      </c>
      <c r="R92" s="7"/>
      <c r="S92" s="7"/>
      <c r="T92" s="7">
        <v>3</v>
      </c>
      <c r="U92" s="7">
        <v>1</v>
      </c>
      <c r="V92" s="7">
        <v>7</v>
      </c>
    </row>
    <row r="93" spans="2:22" x14ac:dyDescent="0.2">
      <c r="B93" s="4" t="s">
        <v>397</v>
      </c>
      <c r="C93" s="7">
        <v>1</v>
      </c>
      <c r="D93" s="7"/>
      <c r="E93" s="7">
        <v>1</v>
      </c>
      <c r="F93" s="7"/>
      <c r="G93" s="7"/>
      <c r="H93" s="7"/>
      <c r="I93" s="7"/>
      <c r="J93" s="7"/>
      <c r="K93" s="7"/>
      <c r="L93" s="7"/>
      <c r="M93" s="7"/>
      <c r="N93" s="7"/>
      <c r="O93" s="7">
        <v>1</v>
      </c>
      <c r="P93" s="7">
        <v>2</v>
      </c>
      <c r="Q93" s="7"/>
      <c r="R93" s="7"/>
      <c r="S93" s="7">
        <v>1</v>
      </c>
      <c r="T93" s="7"/>
      <c r="U93" s="7"/>
      <c r="V93" s="7">
        <v>1</v>
      </c>
    </row>
    <row r="94" spans="2:22" x14ac:dyDescent="0.2">
      <c r="B94" s="4" t="s">
        <v>541</v>
      </c>
      <c r="C94" s="7">
        <v>80</v>
      </c>
      <c r="D94" s="7">
        <v>57</v>
      </c>
      <c r="E94" s="7">
        <v>128</v>
      </c>
      <c r="F94" s="7">
        <v>94</v>
      </c>
      <c r="G94" s="7">
        <v>1</v>
      </c>
      <c r="H94" s="7"/>
      <c r="I94" s="7">
        <v>10</v>
      </c>
      <c r="J94" s="7">
        <v>2</v>
      </c>
      <c r="K94" s="7">
        <v>5</v>
      </c>
      <c r="L94" s="7">
        <v>7</v>
      </c>
      <c r="M94" s="7">
        <v>7</v>
      </c>
      <c r="N94" s="7">
        <v>20</v>
      </c>
      <c r="O94" s="7">
        <v>19</v>
      </c>
      <c r="P94" s="7">
        <v>259</v>
      </c>
      <c r="Q94" s="7">
        <v>8</v>
      </c>
      <c r="R94" s="7">
        <v>27</v>
      </c>
      <c r="S94" s="7">
        <v>12</v>
      </c>
      <c r="T94" s="7">
        <v>86</v>
      </c>
      <c r="U94" s="7">
        <v>32</v>
      </c>
      <c r="V94" s="7">
        <v>192</v>
      </c>
    </row>
  </sheetData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8F02-69D5-4789-9384-74B86109CA40}">
  <sheetPr codeName="Ark23">
    <tabColor theme="9"/>
  </sheetPr>
  <dimension ref="A2:U99"/>
  <sheetViews>
    <sheetView workbookViewId="0">
      <selection activeCell="C9" sqref="C9:M9"/>
    </sheetView>
  </sheetViews>
  <sheetFormatPr baseColWidth="10" defaultRowHeight="12.75" x14ac:dyDescent="0.2"/>
  <cols>
    <col min="1" max="1" width="17.5703125" bestFit="1" customWidth="1"/>
    <col min="2" max="17" width="9.7109375" customWidth="1"/>
  </cols>
  <sheetData>
    <row r="2" spans="1:21" x14ac:dyDescent="0.2">
      <c r="D2" t="s">
        <v>544</v>
      </c>
      <c r="H2" t="str">
        <f>_xlfn.CONCAT("Antall dekar med korn og grovfôrvekster i Trøndelag i ",F5)</f>
        <v>Antall dekar med korn og grovfôrvekster i Trøndelag i 2022</v>
      </c>
      <c r="P2" t="str">
        <f>_xlfn.CONCAT("Antall foretak som produserer ulike korn og grovfôrvekster i Trøndelag i ",B6)</f>
        <v>Antall foretak som produserer ulike korn og grovfôrvekster i Trøndelag i 2022</v>
      </c>
    </row>
    <row r="3" spans="1:21" x14ac:dyDescent="0.2">
      <c r="A3" s="3" t="s">
        <v>505</v>
      </c>
      <c r="B3" t="s" vm="8">
        <v>562</v>
      </c>
      <c r="D3" t="s">
        <v>562</v>
      </c>
      <c r="F3" t="s">
        <v>597</v>
      </c>
      <c r="P3" t="s">
        <v>601</v>
      </c>
    </row>
    <row r="4" spans="1:21" x14ac:dyDescent="0.2">
      <c r="A4" s="3" t="s">
        <v>508</v>
      </c>
      <c r="B4" t="s" vm="6">
        <v>550</v>
      </c>
      <c r="F4" t="s">
        <v>598</v>
      </c>
      <c r="P4" s="77" t="str">
        <f>IF(B6=D3,P3,IF(B6=D2,P3," "))</f>
        <v xml:space="preserve"> </v>
      </c>
    </row>
    <row r="5" spans="1:21" x14ac:dyDescent="0.2">
      <c r="A5" s="3" t="s">
        <v>506</v>
      </c>
      <c r="B5" t="s" vm="10">
        <v>552</v>
      </c>
      <c r="F5" t="str" vm="4">
        <f>IF(B6=D2,F4,IF(B6=D3,F3,B6))</f>
        <v>2022</v>
      </c>
      <c r="P5" s="73" t="str">
        <f>IF(B6=D2," ",IF(B6=D3," ",P2))</f>
        <v>Antall foretak som produserer ulike korn og grovfôrvekster i Trøndelag i 2022</v>
      </c>
      <c r="U5" t="s">
        <v>599</v>
      </c>
    </row>
    <row r="6" spans="1:21" x14ac:dyDescent="0.2">
      <c r="A6" s="3" t="s">
        <v>549</v>
      </c>
      <c r="B6" t="s" vm="4">
        <v>560</v>
      </c>
    </row>
    <row r="8" spans="1:21" x14ac:dyDescent="0.2">
      <c r="A8" s="3" t="s">
        <v>539</v>
      </c>
      <c r="B8" s="3" t="s">
        <v>540</v>
      </c>
    </row>
    <row r="9" spans="1:21" x14ac:dyDescent="0.2">
      <c r="B9" t="s">
        <v>355</v>
      </c>
      <c r="G9" t="s">
        <v>364</v>
      </c>
      <c r="R9" t="s">
        <v>541</v>
      </c>
    </row>
    <row r="10" spans="1:21" s="13" customFormat="1" ht="38.25" x14ac:dyDescent="0.2">
      <c r="A10" s="68" t="s">
        <v>542</v>
      </c>
      <c r="B10" s="13" t="s">
        <v>356</v>
      </c>
      <c r="C10" s="13" t="s">
        <v>358</v>
      </c>
      <c r="D10" s="13" t="s">
        <v>357</v>
      </c>
      <c r="E10" s="13" t="s">
        <v>359</v>
      </c>
      <c r="F10" s="13" t="s">
        <v>361</v>
      </c>
      <c r="G10" s="13" t="s">
        <v>371</v>
      </c>
      <c r="H10" s="13" t="s">
        <v>372</v>
      </c>
      <c r="I10" s="13" t="s">
        <v>370</v>
      </c>
      <c r="J10" s="13" t="s">
        <v>374</v>
      </c>
      <c r="K10" s="13" t="s">
        <v>368</v>
      </c>
      <c r="L10" s="13" t="s">
        <v>365</v>
      </c>
      <c r="M10" s="13" t="s">
        <v>369</v>
      </c>
      <c r="N10" s="13" t="s">
        <v>367</v>
      </c>
      <c r="O10" s="13" t="s">
        <v>503</v>
      </c>
      <c r="P10" s="13" t="s">
        <v>366</v>
      </c>
      <c r="Q10" s="13" t="s">
        <v>373</v>
      </c>
      <c r="R10"/>
    </row>
    <row r="11" spans="1:21" x14ac:dyDescent="0.2">
      <c r="A11" s="4" t="s">
        <v>405</v>
      </c>
      <c r="B11" s="7">
        <v>16693</v>
      </c>
      <c r="C11" s="7">
        <v>2932</v>
      </c>
      <c r="D11" s="7">
        <v>304</v>
      </c>
      <c r="E11" s="7">
        <v>279</v>
      </c>
      <c r="F11" s="7">
        <v>33</v>
      </c>
      <c r="G11" s="7">
        <v>33281</v>
      </c>
      <c r="H11" s="7">
        <v>6280</v>
      </c>
      <c r="I11" s="7">
        <v>393</v>
      </c>
      <c r="J11" s="7">
        <v>1981</v>
      </c>
      <c r="K11" s="7">
        <v>20</v>
      </c>
      <c r="L11" s="7"/>
      <c r="M11" s="7"/>
      <c r="N11" s="7">
        <v>64</v>
      </c>
      <c r="O11" s="7">
        <v>6</v>
      </c>
      <c r="P11" s="7">
        <v>228</v>
      </c>
      <c r="Q11" s="7">
        <v>20</v>
      </c>
      <c r="R11" s="7">
        <v>62514</v>
      </c>
    </row>
    <row r="12" spans="1:21" x14ac:dyDescent="0.2">
      <c r="A12" s="4" t="s">
        <v>445</v>
      </c>
      <c r="B12" s="7">
        <v>81565</v>
      </c>
      <c r="C12" s="7">
        <v>11463</v>
      </c>
      <c r="D12" s="7">
        <v>791</v>
      </c>
      <c r="E12" s="7">
        <v>3702</v>
      </c>
      <c r="F12" s="7"/>
      <c r="G12" s="7">
        <v>63971</v>
      </c>
      <c r="H12" s="7">
        <v>3634</v>
      </c>
      <c r="I12" s="7">
        <v>1011</v>
      </c>
      <c r="J12" s="7">
        <v>2111</v>
      </c>
      <c r="K12" s="7"/>
      <c r="L12" s="7">
        <v>67</v>
      </c>
      <c r="M12" s="7"/>
      <c r="N12" s="7">
        <v>1</v>
      </c>
      <c r="O12" s="7">
        <v>119</v>
      </c>
      <c r="P12" s="7">
        <v>1</v>
      </c>
      <c r="Q12" s="7"/>
      <c r="R12" s="7">
        <v>168436</v>
      </c>
    </row>
    <row r="13" spans="1:21" x14ac:dyDescent="0.2">
      <c r="A13" s="4" t="s">
        <v>448</v>
      </c>
      <c r="B13" s="7">
        <v>44053</v>
      </c>
      <c r="C13" s="7">
        <v>4922</v>
      </c>
      <c r="D13" s="7">
        <v>118</v>
      </c>
      <c r="E13" s="7">
        <v>1478</v>
      </c>
      <c r="F13" s="7"/>
      <c r="G13" s="7">
        <v>4439</v>
      </c>
      <c r="H13" s="7">
        <v>273</v>
      </c>
      <c r="I13" s="7">
        <v>90</v>
      </c>
      <c r="J13" s="7">
        <v>60</v>
      </c>
      <c r="K13" s="7"/>
      <c r="L13" s="7"/>
      <c r="M13" s="7">
        <v>1737</v>
      </c>
      <c r="N13" s="7"/>
      <c r="O13" s="7"/>
      <c r="P13" s="7"/>
      <c r="Q13" s="7"/>
      <c r="R13" s="7">
        <v>57170</v>
      </c>
    </row>
    <row r="14" spans="1:21" x14ac:dyDescent="0.2">
      <c r="A14" s="4" t="s">
        <v>412</v>
      </c>
      <c r="B14" s="7">
        <v>3854</v>
      </c>
      <c r="C14" s="7">
        <v>3170</v>
      </c>
      <c r="D14" s="7">
        <v>386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>
        <v>7410</v>
      </c>
    </row>
    <row r="15" spans="1:21" x14ac:dyDescent="0.2">
      <c r="A15" s="4" t="s">
        <v>421</v>
      </c>
      <c r="B15" s="7">
        <v>6958</v>
      </c>
      <c r="C15" s="7">
        <v>724</v>
      </c>
      <c r="D15" s="7">
        <v>45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55</v>
      </c>
      <c r="Q15" s="7"/>
      <c r="R15" s="7">
        <v>7782</v>
      </c>
    </row>
    <row r="16" spans="1:21" x14ac:dyDescent="0.2">
      <c r="A16" s="4" t="s">
        <v>423</v>
      </c>
      <c r="B16" s="7">
        <v>39135</v>
      </c>
      <c r="C16" s="7">
        <v>29031</v>
      </c>
      <c r="D16" s="7">
        <v>1534</v>
      </c>
      <c r="E16" s="7">
        <v>173</v>
      </c>
      <c r="F16" s="7"/>
      <c r="G16" s="7"/>
      <c r="H16" s="7"/>
      <c r="I16" s="7"/>
      <c r="J16" s="7"/>
      <c r="K16" s="7"/>
      <c r="L16" s="7"/>
      <c r="M16" s="7">
        <v>30</v>
      </c>
      <c r="N16" s="7">
        <v>10</v>
      </c>
      <c r="O16" s="7"/>
      <c r="P16" s="7"/>
      <c r="Q16" s="7"/>
      <c r="R16" s="7">
        <v>69913</v>
      </c>
    </row>
    <row r="17" spans="1:18" x14ac:dyDescent="0.2">
      <c r="A17" s="4" t="s">
        <v>426</v>
      </c>
      <c r="B17" s="7">
        <v>24756</v>
      </c>
      <c r="C17" s="7">
        <v>9983</v>
      </c>
      <c r="D17" s="7">
        <v>373</v>
      </c>
      <c r="E17" s="7">
        <v>71</v>
      </c>
      <c r="F17" s="7"/>
      <c r="G17" s="7">
        <v>1550</v>
      </c>
      <c r="H17" s="7">
        <v>1</v>
      </c>
      <c r="I17" s="7"/>
      <c r="J17" s="7"/>
      <c r="K17" s="7"/>
      <c r="L17" s="7"/>
      <c r="M17" s="7">
        <v>20</v>
      </c>
      <c r="N17" s="7"/>
      <c r="O17" s="7"/>
      <c r="P17" s="7"/>
      <c r="Q17" s="7"/>
      <c r="R17" s="7">
        <v>36754</v>
      </c>
    </row>
    <row r="18" spans="1:18" x14ac:dyDescent="0.2">
      <c r="A18" s="4" t="s">
        <v>428</v>
      </c>
      <c r="B18" s="7">
        <v>21332</v>
      </c>
      <c r="C18" s="7">
        <v>1389</v>
      </c>
      <c r="D18" s="7">
        <v>165</v>
      </c>
      <c r="E18" s="7">
        <v>92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>
        <v>22978</v>
      </c>
    </row>
    <row r="19" spans="1:18" x14ac:dyDescent="0.2">
      <c r="A19" s="4" t="s">
        <v>430</v>
      </c>
      <c r="B19" s="7">
        <v>15097</v>
      </c>
      <c r="C19" s="7">
        <v>1704</v>
      </c>
      <c r="D19" s="7">
        <v>206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v>17007</v>
      </c>
    </row>
    <row r="20" spans="1:18" x14ac:dyDescent="0.2">
      <c r="A20" s="4" t="s">
        <v>432</v>
      </c>
      <c r="B20" s="7">
        <v>48100</v>
      </c>
      <c r="C20" s="7">
        <v>5306</v>
      </c>
      <c r="D20" s="7">
        <v>438</v>
      </c>
      <c r="E20" s="7">
        <v>632</v>
      </c>
      <c r="F20" s="7"/>
      <c r="G20" s="7">
        <v>531</v>
      </c>
      <c r="H20" s="7">
        <v>90</v>
      </c>
      <c r="I20" s="7"/>
      <c r="J20" s="7"/>
      <c r="K20" s="7"/>
      <c r="L20" s="7"/>
      <c r="M20" s="7">
        <v>159</v>
      </c>
      <c r="N20" s="7"/>
      <c r="O20" s="7"/>
      <c r="P20" s="7"/>
      <c r="Q20" s="7"/>
      <c r="R20" s="7">
        <v>55256</v>
      </c>
    </row>
    <row r="21" spans="1:18" x14ac:dyDescent="0.2">
      <c r="A21" s="4" t="s">
        <v>434</v>
      </c>
      <c r="B21" s="7">
        <v>30951</v>
      </c>
      <c r="C21" s="7">
        <v>4315</v>
      </c>
      <c r="D21" s="7">
        <v>347</v>
      </c>
      <c r="E21" s="7">
        <v>199</v>
      </c>
      <c r="F21" s="7">
        <v>12</v>
      </c>
      <c r="G21" s="7">
        <v>28556</v>
      </c>
      <c r="H21" s="7">
        <v>4172</v>
      </c>
      <c r="I21" s="7">
        <v>181</v>
      </c>
      <c r="J21" s="7">
        <v>281</v>
      </c>
      <c r="K21" s="7"/>
      <c r="L21" s="7"/>
      <c r="M21" s="7"/>
      <c r="N21" s="7">
        <v>27</v>
      </c>
      <c r="O21" s="7"/>
      <c r="P21" s="7">
        <v>220</v>
      </c>
      <c r="Q21" s="7">
        <v>40</v>
      </c>
      <c r="R21" s="7">
        <v>69301</v>
      </c>
    </row>
    <row r="22" spans="1:18" x14ac:dyDescent="0.2">
      <c r="A22" s="4" t="s">
        <v>436</v>
      </c>
      <c r="B22" s="7">
        <v>13650</v>
      </c>
      <c r="C22" s="7">
        <v>1767</v>
      </c>
      <c r="D22" s="7">
        <v>431</v>
      </c>
      <c r="E22" s="7">
        <v>198</v>
      </c>
      <c r="F22" s="7">
        <v>16</v>
      </c>
      <c r="G22" s="7">
        <v>12178</v>
      </c>
      <c r="H22" s="7">
        <v>901</v>
      </c>
      <c r="I22" s="7">
        <v>150</v>
      </c>
      <c r="J22" s="7">
        <v>210</v>
      </c>
      <c r="K22" s="7"/>
      <c r="L22" s="7"/>
      <c r="M22" s="7">
        <v>12</v>
      </c>
      <c r="N22" s="7"/>
      <c r="O22" s="7">
        <v>13</v>
      </c>
      <c r="P22" s="7">
        <v>150</v>
      </c>
      <c r="Q22" s="7"/>
      <c r="R22" s="7">
        <v>29676</v>
      </c>
    </row>
    <row r="23" spans="1:18" x14ac:dyDescent="0.2">
      <c r="A23" s="4" t="s">
        <v>438</v>
      </c>
      <c r="B23" s="7">
        <v>6352</v>
      </c>
      <c r="C23" s="7">
        <v>1290</v>
      </c>
      <c r="D23" s="7">
        <v>722</v>
      </c>
      <c r="E23" s="7">
        <v>64</v>
      </c>
      <c r="F23" s="7"/>
      <c r="G23" s="7">
        <v>4088</v>
      </c>
      <c r="H23" s="7">
        <v>546</v>
      </c>
      <c r="I23" s="7"/>
      <c r="J23" s="7">
        <v>110</v>
      </c>
      <c r="K23" s="7"/>
      <c r="L23" s="7"/>
      <c r="M23" s="7"/>
      <c r="N23" s="7"/>
      <c r="O23" s="7"/>
      <c r="P23" s="7"/>
      <c r="Q23" s="7"/>
      <c r="R23" s="7">
        <v>13172</v>
      </c>
    </row>
    <row r="24" spans="1:18" x14ac:dyDescent="0.2">
      <c r="A24" s="4" t="s">
        <v>441</v>
      </c>
      <c r="B24" s="7">
        <v>25161</v>
      </c>
      <c r="C24" s="7">
        <v>2155</v>
      </c>
      <c r="D24" s="7">
        <v>1255</v>
      </c>
      <c r="E24" s="7">
        <v>370</v>
      </c>
      <c r="F24" s="7"/>
      <c r="G24" s="7">
        <v>4364</v>
      </c>
      <c r="H24" s="7">
        <v>1109</v>
      </c>
      <c r="I24" s="7"/>
      <c r="J24" s="7"/>
      <c r="K24" s="7"/>
      <c r="L24" s="7"/>
      <c r="M24" s="7"/>
      <c r="N24" s="7"/>
      <c r="O24" s="7"/>
      <c r="P24" s="7"/>
      <c r="Q24" s="7"/>
      <c r="R24" s="7">
        <v>34414</v>
      </c>
    </row>
    <row r="25" spans="1:18" x14ac:dyDescent="0.2">
      <c r="A25" s="4" t="s">
        <v>443</v>
      </c>
      <c r="B25" s="7">
        <v>8022</v>
      </c>
      <c r="C25" s="7">
        <v>995</v>
      </c>
      <c r="D25" s="7">
        <v>92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>
        <v>9109</v>
      </c>
    </row>
    <row r="26" spans="1:18" x14ac:dyDescent="0.2">
      <c r="A26" s="4" t="s">
        <v>451</v>
      </c>
      <c r="B26" s="7">
        <v>7769</v>
      </c>
      <c r="C26" s="7">
        <v>1725</v>
      </c>
      <c r="D26" s="7">
        <v>165</v>
      </c>
      <c r="E26" s="7">
        <v>25</v>
      </c>
      <c r="F26" s="7"/>
      <c r="G26" s="7">
        <v>224</v>
      </c>
      <c r="H26" s="7">
        <v>246</v>
      </c>
      <c r="I26" s="7"/>
      <c r="J26" s="7"/>
      <c r="K26" s="7"/>
      <c r="L26" s="7"/>
      <c r="M26" s="7"/>
      <c r="N26" s="7"/>
      <c r="O26" s="7"/>
      <c r="P26" s="7"/>
      <c r="Q26" s="7"/>
      <c r="R26" s="7">
        <v>10154</v>
      </c>
    </row>
    <row r="27" spans="1:18" x14ac:dyDescent="0.2">
      <c r="A27" s="4" t="s">
        <v>453</v>
      </c>
      <c r="B27" s="7">
        <v>32300</v>
      </c>
      <c r="C27" s="7">
        <v>5950</v>
      </c>
      <c r="D27" s="7">
        <v>913</v>
      </c>
      <c r="E27" s="7">
        <v>385</v>
      </c>
      <c r="F27" s="7">
        <v>3</v>
      </c>
      <c r="G27" s="7">
        <v>32739</v>
      </c>
      <c r="H27" s="7">
        <v>7986</v>
      </c>
      <c r="I27" s="7">
        <v>2107</v>
      </c>
      <c r="J27" s="7">
        <v>1081</v>
      </c>
      <c r="K27" s="7">
        <v>7</v>
      </c>
      <c r="L27" s="7"/>
      <c r="M27" s="7"/>
      <c r="N27" s="7">
        <v>67</v>
      </c>
      <c r="O27" s="7"/>
      <c r="P27" s="7">
        <v>20</v>
      </c>
      <c r="Q27" s="7"/>
      <c r="R27" s="7">
        <v>83558</v>
      </c>
    </row>
    <row r="28" spans="1:18" x14ac:dyDescent="0.2">
      <c r="A28" s="4" t="s">
        <v>455</v>
      </c>
      <c r="B28" s="7">
        <v>5089</v>
      </c>
      <c r="C28" s="7">
        <v>1132</v>
      </c>
      <c r="D28" s="7">
        <v>56</v>
      </c>
      <c r="E28" s="7">
        <v>136</v>
      </c>
      <c r="F28" s="7"/>
      <c r="G28" s="7">
        <v>8466</v>
      </c>
      <c r="H28" s="7">
        <v>98</v>
      </c>
      <c r="I28" s="7">
        <v>55</v>
      </c>
      <c r="J28" s="7">
        <v>183</v>
      </c>
      <c r="K28" s="7"/>
      <c r="L28" s="7"/>
      <c r="M28" s="7"/>
      <c r="N28" s="7">
        <v>9</v>
      </c>
      <c r="O28" s="7">
        <v>10</v>
      </c>
      <c r="P28" s="7">
        <v>12</v>
      </c>
      <c r="Q28" s="7"/>
      <c r="R28" s="7">
        <v>15246</v>
      </c>
    </row>
    <row r="29" spans="1:18" x14ac:dyDescent="0.2">
      <c r="A29" s="4" t="s">
        <v>457</v>
      </c>
      <c r="B29" s="7">
        <v>53491</v>
      </c>
      <c r="C29" s="7">
        <v>10960</v>
      </c>
      <c r="D29" s="7">
        <v>978</v>
      </c>
      <c r="E29" s="7">
        <v>1472</v>
      </c>
      <c r="F29" s="7">
        <v>8</v>
      </c>
      <c r="G29" s="7">
        <v>56139</v>
      </c>
      <c r="H29" s="7">
        <v>1309</v>
      </c>
      <c r="I29" s="7">
        <v>1781</v>
      </c>
      <c r="J29" s="7">
        <v>4018</v>
      </c>
      <c r="K29" s="7">
        <v>102</v>
      </c>
      <c r="L29" s="7"/>
      <c r="M29" s="7"/>
      <c r="N29" s="7">
        <v>407</v>
      </c>
      <c r="O29" s="7">
        <v>229</v>
      </c>
      <c r="P29" s="7"/>
      <c r="Q29" s="7">
        <v>149</v>
      </c>
      <c r="R29" s="7">
        <v>131043</v>
      </c>
    </row>
    <row r="30" spans="1:18" x14ac:dyDescent="0.2">
      <c r="A30" s="4" t="s">
        <v>459</v>
      </c>
      <c r="B30" s="7">
        <v>38347</v>
      </c>
      <c r="C30" s="7">
        <v>6942</v>
      </c>
      <c r="D30" s="7">
        <v>650</v>
      </c>
      <c r="E30" s="7">
        <v>1386</v>
      </c>
      <c r="F30" s="7">
        <v>3</v>
      </c>
      <c r="G30" s="7">
        <v>31828</v>
      </c>
      <c r="H30" s="7">
        <v>1841</v>
      </c>
      <c r="I30" s="7">
        <v>1482</v>
      </c>
      <c r="J30" s="7">
        <v>495</v>
      </c>
      <c r="K30" s="7"/>
      <c r="L30" s="7">
        <v>6</v>
      </c>
      <c r="M30" s="7"/>
      <c r="N30" s="7"/>
      <c r="O30" s="7"/>
      <c r="P30" s="7"/>
      <c r="Q30" s="7"/>
      <c r="R30" s="7">
        <v>82980</v>
      </c>
    </row>
    <row r="31" spans="1:18" x14ac:dyDescent="0.2">
      <c r="A31" s="4" t="s">
        <v>461</v>
      </c>
      <c r="B31" s="7">
        <v>22324</v>
      </c>
      <c r="C31" s="7">
        <v>3676</v>
      </c>
      <c r="D31" s="7">
        <v>407</v>
      </c>
      <c r="E31" s="7">
        <v>728</v>
      </c>
      <c r="F31" s="7"/>
      <c r="G31" s="7">
        <v>8878</v>
      </c>
      <c r="H31" s="7">
        <v>1958</v>
      </c>
      <c r="I31" s="7">
        <v>115</v>
      </c>
      <c r="J31" s="7">
        <v>80</v>
      </c>
      <c r="K31" s="7"/>
      <c r="L31" s="7"/>
      <c r="M31" s="7">
        <v>15</v>
      </c>
      <c r="N31" s="7">
        <v>40</v>
      </c>
      <c r="O31" s="7">
        <v>172</v>
      </c>
      <c r="P31" s="7"/>
      <c r="Q31" s="7"/>
      <c r="R31" s="7">
        <v>38393</v>
      </c>
    </row>
    <row r="32" spans="1:18" x14ac:dyDescent="0.2">
      <c r="A32" s="4" t="s">
        <v>463</v>
      </c>
      <c r="B32" s="7">
        <v>12477</v>
      </c>
      <c r="C32" s="7">
        <v>986</v>
      </c>
      <c r="D32" s="7">
        <v>279</v>
      </c>
      <c r="E32" s="7">
        <v>125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>
        <v>13867</v>
      </c>
    </row>
    <row r="33" spans="1:18" x14ac:dyDescent="0.2">
      <c r="A33" s="4" t="s">
        <v>465</v>
      </c>
      <c r="B33" s="7">
        <v>2988</v>
      </c>
      <c r="C33" s="7">
        <v>526</v>
      </c>
      <c r="D33" s="7">
        <v>89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>
        <v>3603</v>
      </c>
    </row>
    <row r="34" spans="1:18" x14ac:dyDescent="0.2">
      <c r="A34" s="4" t="s">
        <v>467</v>
      </c>
      <c r="B34" s="7">
        <v>6714</v>
      </c>
      <c r="C34" s="7">
        <v>307</v>
      </c>
      <c r="D34" s="7">
        <v>37</v>
      </c>
      <c r="E34" s="7">
        <v>81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>
        <v>7139</v>
      </c>
    </row>
    <row r="35" spans="1:18" x14ac:dyDescent="0.2">
      <c r="A35" s="4" t="s">
        <v>469</v>
      </c>
      <c r="B35" s="7">
        <v>13051</v>
      </c>
      <c r="C35" s="7">
        <v>2264</v>
      </c>
      <c r="D35" s="7">
        <v>58</v>
      </c>
      <c r="E35" s="7">
        <v>470</v>
      </c>
      <c r="F35" s="7"/>
      <c r="G35" s="7">
        <v>3088</v>
      </c>
      <c r="H35" s="7">
        <v>425</v>
      </c>
      <c r="I35" s="7">
        <v>41</v>
      </c>
      <c r="J35" s="7"/>
      <c r="K35" s="7">
        <v>23</v>
      </c>
      <c r="L35" s="7"/>
      <c r="M35" s="7"/>
      <c r="N35" s="7"/>
      <c r="O35" s="7"/>
      <c r="P35" s="7"/>
      <c r="Q35" s="7"/>
      <c r="R35" s="7">
        <v>19420</v>
      </c>
    </row>
    <row r="36" spans="1:18" x14ac:dyDescent="0.2">
      <c r="A36" s="4" t="s">
        <v>471</v>
      </c>
      <c r="B36" s="7">
        <v>15118</v>
      </c>
      <c r="C36" s="7">
        <v>1813</v>
      </c>
      <c r="D36" s="7">
        <v>41</v>
      </c>
      <c r="E36" s="7">
        <v>528</v>
      </c>
      <c r="F36" s="7">
        <v>3</v>
      </c>
      <c r="G36" s="7">
        <v>1842</v>
      </c>
      <c r="H36" s="7">
        <v>563</v>
      </c>
      <c r="I36" s="7">
        <v>112</v>
      </c>
      <c r="J36" s="7"/>
      <c r="K36" s="7"/>
      <c r="L36" s="7"/>
      <c r="M36" s="7">
        <v>81</v>
      </c>
      <c r="N36" s="7"/>
      <c r="O36" s="7"/>
      <c r="P36" s="7"/>
      <c r="Q36" s="7"/>
      <c r="R36" s="7">
        <v>20101</v>
      </c>
    </row>
    <row r="37" spans="1:18" x14ac:dyDescent="0.2">
      <c r="A37" s="4" t="s">
        <v>473</v>
      </c>
      <c r="B37" s="7">
        <v>26540</v>
      </c>
      <c r="C37" s="7">
        <v>2758</v>
      </c>
      <c r="D37" s="7">
        <v>14</v>
      </c>
      <c r="E37" s="7">
        <v>539</v>
      </c>
      <c r="F37" s="7"/>
      <c r="G37" s="7">
        <v>13428</v>
      </c>
      <c r="H37" s="7"/>
      <c r="I37" s="7">
        <v>68</v>
      </c>
      <c r="J37" s="7"/>
      <c r="K37" s="7"/>
      <c r="L37" s="7"/>
      <c r="M37" s="7">
        <v>138</v>
      </c>
      <c r="N37" s="7"/>
      <c r="O37" s="7"/>
      <c r="P37" s="7"/>
      <c r="Q37" s="7"/>
      <c r="R37" s="7">
        <v>43485</v>
      </c>
    </row>
    <row r="38" spans="1:18" x14ac:dyDescent="0.2">
      <c r="A38" s="4" t="s">
        <v>475</v>
      </c>
      <c r="B38" s="7">
        <v>7601</v>
      </c>
      <c r="C38" s="7">
        <v>830</v>
      </c>
      <c r="D38" s="7">
        <v>97</v>
      </c>
      <c r="E38" s="7">
        <v>68</v>
      </c>
      <c r="F38" s="7"/>
      <c r="G38" s="7">
        <v>497</v>
      </c>
      <c r="H38" s="7"/>
      <c r="I38" s="7"/>
      <c r="J38" s="7"/>
      <c r="K38" s="7"/>
      <c r="L38" s="7"/>
      <c r="M38" s="7">
        <v>25</v>
      </c>
      <c r="N38" s="7"/>
      <c r="O38" s="7"/>
      <c r="P38" s="7"/>
      <c r="Q38" s="7"/>
      <c r="R38" s="7">
        <v>9118</v>
      </c>
    </row>
    <row r="39" spans="1:18" x14ac:dyDescent="0.2">
      <c r="A39" s="4" t="s">
        <v>479</v>
      </c>
      <c r="B39" s="7">
        <v>7303</v>
      </c>
      <c r="C39" s="7">
        <v>2234</v>
      </c>
      <c r="D39" s="7">
        <v>70</v>
      </c>
      <c r="E39" s="7">
        <v>38</v>
      </c>
      <c r="F39" s="7"/>
      <c r="G39" s="7">
        <v>189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>
        <v>9834</v>
      </c>
    </row>
    <row r="40" spans="1:18" x14ac:dyDescent="0.2">
      <c r="A40" s="4" t="s">
        <v>481</v>
      </c>
      <c r="B40" s="7">
        <v>24190</v>
      </c>
      <c r="C40" s="7">
        <v>9832</v>
      </c>
      <c r="D40" s="7">
        <v>780</v>
      </c>
      <c r="E40" s="7">
        <v>1180</v>
      </c>
      <c r="F40" s="7">
        <v>5</v>
      </c>
      <c r="G40" s="7">
        <v>20813</v>
      </c>
      <c r="H40" s="7">
        <v>2327</v>
      </c>
      <c r="I40" s="7">
        <v>920</v>
      </c>
      <c r="J40" s="7">
        <v>2337</v>
      </c>
      <c r="K40" s="7"/>
      <c r="L40" s="7"/>
      <c r="M40" s="7"/>
      <c r="N40" s="7">
        <v>109</v>
      </c>
      <c r="O40" s="7">
        <v>47</v>
      </c>
      <c r="P40" s="7">
        <v>149</v>
      </c>
      <c r="Q40" s="7"/>
      <c r="R40" s="7">
        <v>62689</v>
      </c>
    </row>
    <row r="41" spans="1:18" x14ac:dyDescent="0.2">
      <c r="A41" s="4" t="s">
        <v>417</v>
      </c>
      <c r="B41" s="7">
        <v>53681</v>
      </c>
      <c r="C41" s="7">
        <v>8493</v>
      </c>
      <c r="D41" s="7">
        <v>2389</v>
      </c>
      <c r="E41" s="7">
        <v>759</v>
      </c>
      <c r="F41" s="7">
        <v>22</v>
      </c>
      <c r="G41" s="7">
        <v>10488</v>
      </c>
      <c r="H41" s="7">
        <v>3265</v>
      </c>
      <c r="I41" s="7">
        <v>84</v>
      </c>
      <c r="J41" s="7">
        <v>290</v>
      </c>
      <c r="K41" s="7"/>
      <c r="L41" s="7">
        <v>12</v>
      </c>
      <c r="M41" s="7">
        <v>15</v>
      </c>
      <c r="N41" s="7"/>
      <c r="O41" s="7"/>
      <c r="P41" s="7">
        <v>104</v>
      </c>
      <c r="Q41" s="7"/>
      <c r="R41" s="7">
        <v>79602</v>
      </c>
    </row>
    <row r="42" spans="1:18" x14ac:dyDescent="0.2">
      <c r="A42" s="4" t="s">
        <v>402</v>
      </c>
      <c r="B42" s="7">
        <v>31315</v>
      </c>
      <c r="C42" s="7">
        <v>3953</v>
      </c>
      <c r="D42" s="7">
        <v>302</v>
      </c>
      <c r="E42" s="7">
        <v>65</v>
      </c>
      <c r="F42" s="7">
        <v>56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>
        <v>35691</v>
      </c>
    </row>
    <row r="43" spans="1:18" x14ac:dyDescent="0.2">
      <c r="A43" s="4" t="s">
        <v>410</v>
      </c>
      <c r="B43" s="7">
        <v>11598</v>
      </c>
      <c r="C43" s="7">
        <v>3280</v>
      </c>
      <c r="D43" s="7">
        <v>206</v>
      </c>
      <c r="E43" s="7">
        <v>217</v>
      </c>
      <c r="F43" s="7">
        <v>16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>
        <v>15317</v>
      </c>
    </row>
    <row r="44" spans="1:18" x14ac:dyDescent="0.2">
      <c r="A44" s="4" t="s">
        <v>414</v>
      </c>
      <c r="B44" s="7">
        <v>37216</v>
      </c>
      <c r="C44" s="7">
        <v>4423</v>
      </c>
      <c r="D44" s="7">
        <v>111</v>
      </c>
      <c r="E44" s="7">
        <v>2417</v>
      </c>
      <c r="F44" s="7">
        <v>74</v>
      </c>
      <c r="G44" s="7">
        <v>21352</v>
      </c>
      <c r="H44" s="7">
        <v>1620</v>
      </c>
      <c r="I44" s="7">
        <v>311</v>
      </c>
      <c r="J44" s="7">
        <v>271</v>
      </c>
      <c r="K44" s="7"/>
      <c r="L44" s="7"/>
      <c r="M44" s="7"/>
      <c r="N44" s="7">
        <v>12</v>
      </c>
      <c r="O44" s="7"/>
      <c r="P44" s="7">
        <v>2</v>
      </c>
      <c r="Q44" s="7"/>
      <c r="R44" s="7">
        <v>67809</v>
      </c>
    </row>
    <row r="45" spans="1:18" x14ac:dyDescent="0.2">
      <c r="A45" s="4" t="s">
        <v>419</v>
      </c>
      <c r="B45" s="7">
        <v>31399</v>
      </c>
      <c r="C45" s="7">
        <v>2271</v>
      </c>
      <c r="D45" s="7">
        <v>110</v>
      </c>
      <c r="E45" s="7">
        <v>418</v>
      </c>
      <c r="F45" s="7"/>
      <c r="G45" s="7">
        <v>2655</v>
      </c>
      <c r="H45" s="7"/>
      <c r="I45" s="7">
        <v>25</v>
      </c>
      <c r="J45" s="7">
        <v>92</v>
      </c>
      <c r="K45" s="7"/>
      <c r="L45" s="7"/>
      <c r="M45" s="7"/>
      <c r="N45" s="7"/>
      <c r="O45" s="7"/>
      <c r="P45" s="7"/>
      <c r="Q45" s="7"/>
      <c r="R45" s="7">
        <v>36970</v>
      </c>
    </row>
    <row r="46" spans="1:18" x14ac:dyDescent="0.2">
      <c r="A46" s="4" t="s">
        <v>408</v>
      </c>
      <c r="B46" s="7">
        <v>67470</v>
      </c>
      <c r="C46" s="7">
        <v>10437</v>
      </c>
      <c r="D46" s="7">
        <v>1356</v>
      </c>
      <c r="E46" s="7">
        <v>629</v>
      </c>
      <c r="F46" s="7"/>
      <c r="G46" s="7">
        <v>13151</v>
      </c>
      <c r="H46" s="7">
        <v>464</v>
      </c>
      <c r="I46" s="7">
        <v>410</v>
      </c>
      <c r="J46" s="7">
        <v>74</v>
      </c>
      <c r="K46" s="7"/>
      <c r="L46" s="7"/>
      <c r="M46" s="7"/>
      <c r="N46" s="7">
        <v>135</v>
      </c>
      <c r="O46" s="7"/>
      <c r="P46" s="7"/>
      <c r="Q46" s="7"/>
      <c r="R46" s="7">
        <v>94126</v>
      </c>
    </row>
    <row r="47" spans="1:18" x14ac:dyDescent="0.2">
      <c r="A47" s="4" t="s">
        <v>477</v>
      </c>
      <c r="B47" s="7">
        <v>42548</v>
      </c>
      <c r="C47" s="7">
        <v>5124</v>
      </c>
      <c r="D47" s="7">
        <v>94</v>
      </c>
      <c r="E47" s="7">
        <v>174</v>
      </c>
      <c r="F47" s="7">
        <v>8</v>
      </c>
      <c r="G47" s="7">
        <v>728</v>
      </c>
      <c r="H47" s="7">
        <v>1</v>
      </c>
      <c r="I47" s="7">
        <v>34</v>
      </c>
      <c r="J47" s="7"/>
      <c r="K47" s="7">
        <v>34</v>
      </c>
      <c r="L47" s="7"/>
      <c r="M47" s="7"/>
      <c r="N47" s="7"/>
      <c r="O47" s="7">
        <v>75</v>
      </c>
      <c r="P47" s="7"/>
      <c r="Q47" s="7"/>
      <c r="R47" s="7">
        <v>48820</v>
      </c>
    </row>
    <row r="48" spans="1:18" x14ac:dyDescent="0.2">
      <c r="A48" s="4" t="s">
        <v>397</v>
      </c>
      <c r="B48" s="7">
        <v>21460</v>
      </c>
      <c r="C48" s="7">
        <v>2712</v>
      </c>
      <c r="D48" s="7">
        <v>555</v>
      </c>
      <c r="E48" s="7">
        <v>50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24777</v>
      </c>
    </row>
    <row r="49" spans="1:18" x14ac:dyDescent="0.2">
      <c r="A49" s="4" t="s">
        <v>541</v>
      </c>
      <c r="B49" s="7">
        <v>957668</v>
      </c>
      <c r="C49" s="7">
        <v>173774</v>
      </c>
      <c r="D49" s="7">
        <v>16964</v>
      </c>
      <c r="E49" s="7">
        <v>19148</v>
      </c>
      <c r="F49" s="7">
        <v>259</v>
      </c>
      <c r="G49" s="7">
        <v>379463</v>
      </c>
      <c r="H49" s="7">
        <v>39109</v>
      </c>
      <c r="I49" s="7">
        <v>9370</v>
      </c>
      <c r="J49" s="7">
        <v>13674</v>
      </c>
      <c r="K49" s="7">
        <v>186</v>
      </c>
      <c r="L49" s="7">
        <v>85</v>
      </c>
      <c r="M49" s="7">
        <v>2232</v>
      </c>
      <c r="N49" s="7">
        <v>881</v>
      </c>
      <c r="O49" s="7">
        <v>671</v>
      </c>
      <c r="P49" s="7">
        <v>941</v>
      </c>
      <c r="Q49" s="7">
        <v>209</v>
      </c>
      <c r="R49" s="7">
        <v>1614634</v>
      </c>
    </row>
    <row r="53" spans="1:18" x14ac:dyDescent="0.2">
      <c r="A53" s="3" t="s">
        <v>505</v>
      </c>
      <c r="B53" t="s" vm="8">
        <v>562</v>
      </c>
    </row>
    <row r="54" spans="1:18" x14ac:dyDescent="0.2">
      <c r="A54" s="3" t="s">
        <v>508</v>
      </c>
      <c r="B54" t="s" vm="6">
        <v>550</v>
      </c>
    </row>
    <row r="55" spans="1:18" x14ac:dyDescent="0.2">
      <c r="A55" s="3" t="s">
        <v>506</v>
      </c>
      <c r="B55" t="s" vm="10">
        <v>552</v>
      </c>
      <c r="P55" s="76"/>
    </row>
    <row r="56" spans="1:18" x14ac:dyDescent="0.2">
      <c r="A56" s="3" t="s">
        <v>549</v>
      </c>
      <c r="B56" t="s" vm="4">
        <v>560</v>
      </c>
    </row>
    <row r="58" spans="1:18" x14ac:dyDescent="0.2">
      <c r="A58" s="3" t="s">
        <v>543</v>
      </c>
      <c r="B58" s="3" t="s">
        <v>540</v>
      </c>
    </row>
    <row r="59" spans="1:18" x14ac:dyDescent="0.2">
      <c r="B59" t="s">
        <v>355</v>
      </c>
      <c r="G59" t="s">
        <v>364</v>
      </c>
    </row>
    <row r="60" spans="1:18" ht="38.25" x14ac:dyDescent="0.2">
      <c r="A60" s="68" t="s">
        <v>542</v>
      </c>
      <c r="B60" s="13" t="s">
        <v>356</v>
      </c>
      <c r="C60" s="13" t="s">
        <v>358</v>
      </c>
      <c r="D60" s="13" t="s">
        <v>357</v>
      </c>
      <c r="E60" s="13" t="s">
        <v>359</v>
      </c>
      <c r="F60" s="13" t="s">
        <v>361</v>
      </c>
      <c r="G60" s="13" t="s">
        <v>371</v>
      </c>
      <c r="H60" s="13" t="s">
        <v>372</v>
      </c>
      <c r="I60" s="13" t="s">
        <v>370</v>
      </c>
      <c r="J60" s="13" t="s">
        <v>374</v>
      </c>
      <c r="K60" s="13" t="s">
        <v>368</v>
      </c>
      <c r="L60" s="13" t="s">
        <v>365</v>
      </c>
      <c r="M60" s="13" t="s">
        <v>369</v>
      </c>
      <c r="N60" s="13" t="s">
        <v>367</v>
      </c>
      <c r="O60" s="13" t="s">
        <v>503</v>
      </c>
      <c r="P60" s="13" t="s">
        <v>366</v>
      </c>
      <c r="Q60" s="13" t="s">
        <v>373</v>
      </c>
    </row>
    <row r="61" spans="1:18" x14ac:dyDescent="0.2">
      <c r="A61" s="4" t="s">
        <v>405</v>
      </c>
      <c r="B61" s="7">
        <v>110</v>
      </c>
      <c r="C61" s="7">
        <v>73</v>
      </c>
      <c r="D61" s="7">
        <v>22</v>
      </c>
      <c r="E61" s="7">
        <v>9</v>
      </c>
      <c r="F61" s="7">
        <v>3</v>
      </c>
      <c r="G61" s="7">
        <v>161</v>
      </c>
      <c r="H61" s="7">
        <v>55</v>
      </c>
      <c r="I61" s="7">
        <v>5</v>
      </c>
      <c r="J61" s="7">
        <v>20</v>
      </c>
      <c r="K61" s="7">
        <v>1</v>
      </c>
      <c r="L61" s="7"/>
      <c r="M61" s="7"/>
      <c r="N61" s="7">
        <v>1</v>
      </c>
      <c r="O61" s="7">
        <v>1</v>
      </c>
      <c r="P61" s="7">
        <v>4</v>
      </c>
      <c r="Q61" s="7">
        <v>1</v>
      </c>
    </row>
    <row r="62" spans="1:18" x14ac:dyDescent="0.2">
      <c r="A62" s="4" t="s">
        <v>445</v>
      </c>
      <c r="B62" s="7">
        <v>340</v>
      </c>
      <c r="C62" s="7">
        <v>242</v>
      </c>
      <c r="D62" s="7">
        <v>68</v>
      </c>
      <c r="E62" s="7">
        <v>70</v>
      </c>
      <c r="F62" s="7"/>
      <c r="G62" s="7">
        <v>272</v>
      </c>
      <c r="H62" s="7">
        <v>49</v>
      </c>
      <c r="I62" s="7">
        <v>11</v>
      </c>
      <c r="J62" s="7">
        <v>24</v>
      </c>
      <c r="K62" s="7"/>
      <c r="L62" s="7">
        <v>1</v>
      </c>
      <c r="M62" s="7"/>
      <c r="N62" s="7">
        <v>1</v>
      </c>
      <c r="O62" s="7">
        <v>4</v>
      </c>
      <c r="P62" s="7">
        <v>1</v>
      </c>
      <c r="Q62" s="7"/>
    </row>
    <row r="63" spans="1:18" x14ac:dyDescent="0.2">
      <c r="A63" s="4" t="s">
        <v>448</v>
      </c>
      <c r="B63" s="7">
        <v>139</v>
      </c>
      <c r="C63" s="7">
        <v>101</v>
      </c>
      <c r="D63" s="7">
        <v>10</v>
      </c>
      <c r="E63" s="7">
        <v>19</v>
      </c>
      <c r="F63" s="7"/>
      <c r="G63" s="7">
        <v>30</v>
      </c>
      <c r="H63" s="7">
        <v>3</v>
      </c>
      <c r="I63" s="7">
        <v>2</v>
      </c>
      <c r="J63" s="7">
        <v>1</v>
      </c>
      <c r="K63" s="7"/>
      <c r="L63" s="7"/>
      <c r="M63" s="7">
        <v>4</v>
      </c>
      <c r="N63" s="7"/>
      <c r="O63" s="7"/>
      <c r="P63" s="7"/>
      <c r="Q63" s="7"/>
    </row>
    <row r="64" spans="1:18" x14ac:dyDescent="0.2">
      <c r="A64" s="4" t="s">
        <v>412</v>
      </c>
      <c r="B64" s="7">
        <v>46</v>
      </c>
      <c r="C64" s="7">
        <v>48</v>
      </c>
      <c r="D64" s="7">
        <v>39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4" t="s">
        <v>421</v>
      </c>
      <c r="B65" s="7">
        <v>22</v>
      </c>
      <c r="C65" s="7">
        <v>22</v>
      </c>
      <c r="D65" s="7">
        <v>6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>
        <v>1</v>
      </c>
      <c r="Q65" s="7"/>
    </row>
    <row r="66" spans="1:17" x14ac:dyDescent="0.2">
      <c r="A66" s="4" t="s">
        <v>423</v>
      </c>
      <c r="B66" s="7">
        <v>174</v>
      </c>
      <c r="C66" s="7">
        <v>159</v>
      </c>
      <c r="D66" s="7">
        <v>89</v>
      </c>
      <c r="E66" s="7">
        <v>11</v>
      </c>
      <c r="F66" s="7"/>
      <c r="G66" s="7"/>
      <c r="H66" s="7"/>
      <c r="I66" s="7"/>
      <c r="J66" s="7"/>
      <c r="K66" s="7"/>
      <c r="L66" s="7"/>
      <c r="M66" s="7">
        <v>1</v>
      </c>
      <c r="N66" s="7">
        <v>1</v>
      </c>
      <c r="O66" s="7"/>
      <c r="P66" s="7"/>
      <c r="Q66" s="7"/>
    </row>
    <row r="67" spans="1:17" x14ac:dyDescent="0.2">
      <c r="A67" s="4" t="s">
        <v>426</v>
      </c>
      <c r="B67" s="7">
        <v>109</v>
      </c>
      <c r="C67" s="7">
        <v>97</v>
      </c>
      <c r="D67" s="7">
        <v>38</v>
      </c>
      <c r="E67" s="7">
        <v>5</v>
      </c>
      <c r="F67" s="7"/>
      <c r="G67" s="7">
        <v>20</v>
      </c>
      <c r="H67" s="7">
        <v>1</v>
      </c>
      <c r="I67" s="7"/>
      <c r="J67" s="7"/>
      <c r="K67" s="7"/>
      <c r="L67" s="7"/>
      <c r="M67" s="7">
        <v>1</v>
      </c>
      <c r="N67" s="7"/>
      <c r="O67" s="7"/>
      <c r="P67" s="7"/>
      <c r="Q67" s="7"/>
    </row>
    <row r="68" spans="1:17" x14ac:dyDescent="0.2">
      <c r="A68" s="4" t="s">
        <v>428</v>
      </c>
      <c r="B68" s="7">
        <v>54</v>
      </c>
      <c r="C68" s="7">
        <v>36</v>
      </c>
      <c r="D68" s="7">
        <v>14</v>
      </c>
      <c r="E68" s="7">
        <v>2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4" t="s">
        <v>430</v>
      </c>
      <c r="B69" s="7">
        <v>70</v>
      </c>
      <c r="C69" s="7">
        <v>62</v>
      </c>
      <c r="D69" s="7">
        <v>24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4" t="s">
        <v>432</v>
      </c>
      <c r="B70" s="7">
        <v>250</v>
      </c>
      <c r="C70" s="7">
        <v>191</v>
      </c>
      <c r="D70" s="7">
        <v>58</v>
      </c>
      <c r="E70" s="7">
        <v>17</v>
      </c>
      <c r="F70" s="7"/>
      <c r="G70" s="7">
        <v>5</v>
      </c>
      <c r="H70" s="7">
        <v>2</v>
      </c>
      <c r="I70" s="7"/>
      <c r="J70" s="7"/>
      <c r="K70" s="7"/>
      <c r="L70" s="7"/>
      <c r="M70" s="7">
        <v>3</v>
      </c>
      <c r="N70" s="7"/>
      <c r="O70" s="7"/>
      <c r="P70" s="7"/>
      <c r="Q70" s="7"/>
    </row>
    <row r="71" spans="1:17" x14ac:dyDescent="0.2">
      <c r="A71" s="4" t="s">
        <v>434</v>
      </c>
      <c r="B71" s="7">
        <v>136</v>
      </c>
      <c r="C71" s="7">
        <v>102</v>
      </c>
      <c r="D71" s="7">
        <v>33</v>
      </c>
      <c r="E71" s="7">
        <v>5</v>
      </c>
      <c r="F71" s="7">
        <v>1</v>
      </c>
      <c r="G71" s="7">
        <v>129</v>
      </c>
      <c r="H71" s="7">
        <v>42</v>
      </c>
      <c r="I71" s="7">
        <v>4</v>
      </c>
      <c r="J71" s="7">
        <v>5</v>
      </c>
      <c r="K71" s="7"/>
      <c r="L71" s="7"/>
      <c r="M71" s="7"/>
      <c r="N71" s="7">
        <v>1</v>
      </c>
      <c r="O71" s="7"/>
      <c r="P71" s="7">
        <v>5</v>
      </c>
      <c r="Q71" s="7">
        <v>1</v>
      </c>
    </row>
    <row r="72" spans="1:17" x14ac:dyDescent="0.2">
      <c r="A72" s="4" t="s">
        <v>436</v>
      </c>
      <c r="B72" s="7">
        <v>79</v>
      </c>
      <c r="C72" s="7">
        <v>55</v>
      </c>
      <c r="D72" s="7">
        <v>30</v>
      </c>
      <c r="E72" s="7">
        <v>4</v>
      </c>
      <c r="F72" s="7">
        <v>1</v>
      </c>
      <c r="G72" s="7">
        <v>73</v>
      </c>
      <c r="H72" s="7">
        <v>13</v>
      </c>
      <c r="I72" s="7">
        <v>1</v>
      </c>
      <c r="J72" s="7">
        <v>2</v>
      </c>
      <c r="K72" s="7"/>
      <c r="L72" s="7"/>
      <c r="M72" s="7">
        <v>1</v>
      </c>
      <c r="N72" s="7"/>
      <c r="O72" s="7">
        <v>1</v>
      </c>
      <c r="P72" s="7">
        <v>1</v>
      </c>
      <c r="Q72" s="7"/>
    </row>
    <row r="73" spans="1:17" x14ac:dyDescent="0.2">
      <c r="A73" s="4" t="s">
        <v>438</v>
      </c>
      <c r="B73" s="7">
        <v>47</v>
      </c>
      <c r="C73" s="7">
        <v>35</v>
      </c>
      <c r="D73" s="7">
        <v>20</v>
      </c>
      <c r="E73" s="7">
        <v>3</v>
      </c>
      <c r="F73" s="7"/>
      <c r="G73" s="7">
        <v>23</v>
      </c>
      <c r="H73" s="7">
        <v>5</v>
      </c>
      <c r="I73" s="7"/>
      <c r="J73" s="7">
        <v>2</v>
      </c>
      <c r="K73" s="7"/>
      <c r="L73" s="7"/>
      <c r="M73" s="7"/>
      <c r="N73" s="7"/>
      <c r="O73" s="7"/>
      <c r="P73" s="7"/>
      <c r="Q73" s="7"/>
    </row>
    <row r="74" spans="1:17" x14ac:dyDescent="0.2">
      <c r="A74" s="4" t="s">
        <v>441</v>
      </c>
      <c r="B74" s="7">
        <v>91</v>
      </c>
      <c r="C74" s="7">
        <v>70</v>
      </c>
      <c r="D74" s="7">
        <v>63</v>
      </c>
      <c r="E74" s="7">
        <v>4</v>
      </c>
      <c r="F74" s="7"/>
      <c r="G74" s="7">
        <v>32</v>
      </c>
      <c r="H74" s="7">
        <v>13</v>
      </c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4" t="s">
        <v>443</v>
      </c>
      <c r="B75" s="7">
        <v>32</v>
      </c>
      <c r="C75" s="7">
        <v>25</v>
      </c>
      <c r="D75" s="7">
        <v>12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4" t="s">
        <v>451</v>
      </c>
      <c r="B76" s="7">
        <v>43</v>
      </c>
      <c r="C76" s="7">
        <v>36</v>
      </c>
      <c r="D76" s="7">
        <v>13</v>
      </c>
      <c r="E76" s="7">
        <v>1</v>
      </c>
      <c r="F76" s="7"/>
      <c r="G76" s="7">
        <v>3</v>
      </c>
      <c r="H76" s="7">
        <v>2</v>
      </c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4" t="s">
        <v>453</v>
      </c>
      <c r="B77" s="7">
        <v>180</v>
      </c>
      <c r="C77" s="7">
        <v>136</v>
      </c>
      <c r="D77" s="7">
        <v>55</v>
      </c>
      <c r="E77" s="7">
        <v>12</v>
      </c>
      <c r="F77" s="7">
        <v>2</v>
      </c>
      <c r="G77" s="7">
        <v>160</v>
      </c>
      <c r="H77" s="7">
        <v>75</v>
      </c>
      <c r="I77" s="7">
        <v>21</v>
      </c>
      <c r="J77" s="7">
        <v>15</v>
      </c>
      <c r="K77" s="7">
        <v>1</v>
      </c>
      <c r="L77" s="7"/>
      <c r="M77" s="7"/>
      <c r="N77" s="7">
        <v>3</v>
      </c>
      <c r="O77" s="7"/>
      <c r="P77" s="7">
        <v>1</v>
      </c>
      <c r="Q77" s="7"/>
    </row>
    <row r="78" spans="1:17" x14ac:dyDescent="0.2">
      <c r="A78" s="4" t="s">
        <v>455</v>
      </c>
      <c r="B78" s="7">
        <v>33</v>
      </c>
      <c r="C78" s="7">
        <v>28</v>
      </c>
      <c r="D78" s="7">
        <v>7</v>
      </c>
      <c r="E78" s="7">
        <v>3</v>
      </c>
      <c r="F78" s="7"/>
      <c r="G78" s="7">
        <v>50</v>
      </c>
      <c r="H78" s="7">
        <v>2</v>
      </c>
      <c r="I78" s="7">
        <v>2</v>
      </c>
      <c r="J78" s="7">
        <v>3</v>
      </c>
      <c r="K78" s="7"/>
      <c r="L78" s="7"/>
      <c r="M78" s="7"/>
      <c r="N78" s="7">
        <v>1</v>
      </c>
      <c r="O78" s="7">
        <v>1</v>
      </c>
      <c r="P78" s="7">
        <v>1</v>
      </c>
      <c r="Q78" s="7"/>
    </row>
    <row r="79" spans="1:17" x14ac:dyDescent="0.2">
      <c r="A79" s="4" t="s">
        <v>457</v>
      </c>
      <c r="B79" s="7">
        <v>222</v>
      </c>
      <c r="C79" s="7">
        <v>182</v>
      </c>
      <c r="D79" s="7">
        <v>70</v>
      </c>
      <c r="E79" s="7">
        <v>28</v>
      </c>
      <c r="F79" s="7">
        <v>2</v>
      </c>
      <c r="G79" s="7">
        <v>228</v>
      </c>
      <c r="H79" s="7">
        <v>19</v>
      </c>
      <c r="I79" s="7">
        <v>16</v>
      </c>
      <c r="J79" s="7">
        <v>26</v>
      </c>
      <c r="K79" s="7">
        <v>1</v>
      </c>
      <c r="L79" s="7"/>
      <c r="M79" s="7"/>
      <c r="N79" s="7">
        <v>4</v>
      </c>
      <c r="O79" s="7">
        <v>3</v>
      </c>
      <c r="P79" s="7"/>
      <c r="Q79" s="7">
        <v>1</v>
      </c>
    </row>
    <row r="80" spans="1:17" x14ac:dyDescent="0.2">
      <c r="A80" s="4" t="s">
        <v>459</v>
      </c>
      <c r="B80" s="7">
        <v>184</v>
      </c>
      <c r="C80" s="7">
        <v>135</v>
      </c>
      <c r="D80" s="7">
        <v>47</v>
      </c>
      <c r="E80" s="7">
        <v>27</v>
      </c>
      <c r="F80" s="7">
        <v>1</v>
      </c>
      <c r="G80" s="7">
        <v>148</v>
      </c>
      <c r="H80" s="7">
        <v>28</v>
      </c>
      <c r="I80" s="7">
        <v>18</v>
      </c>
      <c r="J80" s="7">
        <v>5</v>
      </c>
      <c r="K80" s="7"/>
      <c r="L80" s="7">
        <v>1</v>
      </c>
      <c r="M80" s="7"/>
      <c r="N80" s="7"/>
      <c r="O80" s="7"/>
      <c r="P80" s="7"/>
      <c r="Q80" s="7"/>
    </row>
    <row r="81" spans="1:17" x14ac:dyDescent="0.2">
      <c r="A81" s="4" t="s">
        <v>461</v>
      </c>
      <c r="B81" s="7">
        <v>84</v>
      </c>
      <c r="C81" s="7">
        <v>71</v>
      </c>
      <c r="D81" s="7">
        <v>27</v>
      </c>
      <c r="E81" s="7">
        <v>16</v>
      </c>
      <c r="F81" s="7"/>
      <c r="G81" s="7">
        <v>45</v>
      </c>
      <c r="H81" s="7">
        <v>19</v>
      </c>
      <c r="I81" s="7">
        <v>2</v>
      </c>
      <c r="J81" s="7">
        <v>1</v>
      </c>
      <c r="K81" s="7"/>
      <c r="L81" s="7"/>
      <c r="M81" s="7">
        <v>1</v>
      </c>
      <c r="N81" s="7">
        <v>1</v>
      </c>
      <c r="O81" s="7">
        <v>2</v>
      </c>
      <c r="P81" s="7"/>
      <c r="Q81" s="7"/>
    </row>
    <row r="82" spans="1:17" x14ac:dyDescent="0.2">
      <c r="A82" s="4" t="s">
        <v>463</v>
      </c>
      <c r="B82" s="7">
        <v>45</v>
      </c>
      <c r="C82" s="7">
        <v>23</v>
      </c>
      <c r="D82" s="7">
        <v>18</v>
      </c>
      <c r="E82" s="7">
        <v>2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4" t="s">
        <v>465</v>
      </c>
      <c r="B83" s="7">
        <v>16</v>
      </c>
      <c r="C83" s="7">
        <v>8</v>
      </c>
      <c r="D83" s="7">
        <v>5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4" t="s">
        <v>467</v>
      </c>
      <c r="B84" s="7">
        <v>20</v>
      </c>
      <c r="C84" s="7">
        <v>8</v>
      </c>
      <c r="D84" s="7">
        <v>2</v>
      </c>
      <c r="E84" s="7">
        <v>2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4" t="s">
        <v>469</v>
      </c>
      <c r="B85" s="7">
        <v>41</v>
      </c>
      <c r="C85" s="7">
        <v>29</v>
      </c>
      <c r="D85" s="7">
        <v>4</v>
      </c>
      <c r="E85" s="7">
        <v>9</v>
      </c>
      <c r="F85" s="7"/>
      <c r="G85" s="7">
        <v>14</v>
      </c>
      <c r="H85" s="7">
        <v>5</v>
      </c>
      <c r="I85" s="7">
        <v>1</v>
      </c>
      <c r="J85" s="7"/>
      <c r="K85" s="7">
        <v>1</v>
      </c>
      <c r="L85" s="7"/>
      <c r="M85" s="7"/>
      <c r="N85" s="7"/>
      <c r="O85" s="7"/>
      <c r="P85" s="7"/>
      <c r="Q85" s="7"/>
    </row>
    <row r="86" spans="1:17" x14ac:dyDescent="0.2">
      <c r="A86" s="4" t="s">
        <v>471</v>
      </c>
      <c r="B86" s="7">
        <v>50</v>
      </c>
      <c r="C86" s="7">
        <v>35</v>
      </c>
      <c r="D86" s="7">
        <v>6</v>
      </c>
      <c r="E86" s="7">
        <v>8</v>
      </c>
      <c r="F86" s="7">
        <v>1</v>
      </c>
      <c r="G86" s="7">
        <v>11</v>
      </c>
      <c r="H86" s="7">
        <v>3</v>
      </c>
      <c r="I86" s="7">
        <v>2</v>
      </c>
      <c r="J86" s="7"/>
      <c r="K86" s="7"/>
      <c r="L86" s="7"/>
      <c r="M86" s="7">
        <v>1</v>
      </c>
      <c r="N86" s="7"/>
      <c r="O86" s="7"/>
      <c r="P86" s="7"/>
      <c r="Q86" s="7"/>
    </row>
    <row r="87" spans="1:17" x14ac:dyDescent="0.2">
      <c r="A87" s="4" t="s">
        <v>473</v>
      </c>
      <c r="B87" s="7">
        <v>79</v>
      </c>
      <c r="C87" s="7">
        <v>48</v>
      </c>
      <c r="D87" s="7">
        <v>5</v>
      </c>
      <c r="E87" s="7">
        <v>12</v>
      </c>
      <c r="F87" s="7"/>
      <c r="G87" s="7">
        <v>52</v>
      </c>
      <c r="H87" s="7"/>
      <c r="I87" s="7">
        <v>1</v>
      </c>
      <c r="J87" s="7"/>
      <c r="K87" s="7"/>
      <c r="L87" s="7"/>
      <c r="M87" s="7">
        <v>2</v>
      </c>
      <c r="N87" s="7"/>
      <c r="O87" s="7"/>
      <c r="P87" s="7"/>
      <c r="Q87" s="7"/>
    </row>
    <row r="88" spans="1:17" x14ac:dyDescent="0.2">
      <c r="A88" s="4" t="s">
        <v>475</v>
      </c>
      <c r="B88" s="7">
        <v>40</v>
      </c>
      <c r="C88" s="7">
        <v>32</v>
      </c>
      <c r="D88" s="7">
        <v>12</v>
      </c>
      <c r="E88" s="7">
        <v>1</v>
      </c>
      <c r="F88" s="7"/>
      <c r="G88" s="7">
        <v>4</v>
      </c>
      <c r="H88" s="7"/>
      <c r="I88" s="7"/>
      <c r="J88" s="7"/>
      <c r="K88" s="7"/>
      <c r="L88" s="7"/>
      <c r="M88" s="7">
        <v>1</v>
      </c>
      <c r="N88" s="7"/>
      <c r="O88" s="7"/>
      <c r="P88" s="7"/>
      <c r="Q88" s="7"/>
    </row>
    <row r="89" spans="1:17" x14ac:dyDescent="0.2">
      <c r="A89" s="4" t="s">
        <v>479</v>
      </c>
      <c r="B89" s="7">
        <v>35</v>
      </c>
      <c r="C89" s="7">
        <v>25</v>
      </c>
      <c r="D89" s="7">
        <v>13</v>
      </c>
      <c r="E89" s="7">
        <v>3</v>
      </c>
      <c r="F89" s="7"/>
      <c r="G89" s="7">
        <v>2</v>
      </c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4" t="s">
        <v>481</v>
      </c>
      <c r="B90" s="7">
        <v>122</v>
      </c>
      <c r="C90" s="7">
        <v>105</v>
      </c>
      <c r="D90" s="7">
        <v>57</v>
      </c>
      <c r="E90" s="7">
        <v>24</v>
      </c>
      <c r="F90" s="7">
        <v>1</v>
      </c>
      <c r="G90" s="7">
        <v>92</v>
      </c>
      <c r="H90" s="7">
        <v>19</v>
      </c>
      <c r="I90" s="7">
        <v>12</v>
      </c>
      <c r="J90" s="7">
        <v>22</v>
      </c>
      <c r="K90" s="7"/>
      <c r="L90" s="7"/>
      <c r="M90" s="7"/>
      <c r="N90" s="7">
        <v>3</v>
      </c>
      <c r="O90" s="7">
        <v>1</v>
      </c>
      <c r="P90" s="7">
        <v>2</v>
      </c>
      <c r="Q90" s="7"/>
    </row>
    <row r="91" spans="1:17" x14ac:dyDescent="0.2">
      <c r="A91" s="4" t="s">
        <v>417</v>
      </c>
      <c r="B91" s="7">
        <v>233</v>
      </c>
      <c r="C91" s="7">
        <v>166</v>
      </c>
      <c r="D91" s="7">
        <v>101</v>
      </c>
      <c r="E91" s="7">
        <v>15</v>
      </c>
      <c r="F91" s="7">
        <v>2</v>
      </c>
      <c r="G91" s="7">
        <v>74</v>
      </c>
      <c r="H91" s="7">
        <v>23</v>
      </c>
      <c r="I91" s="7">
        <v>4</v>
      </c>
      <c r="J91" s="7">
        <v>3</v>
      </c>
      <c r="K91" s="7"/>
      <c r="L91" s="7">
        <v>1</v>
      </c>
      <c r="M91" s="7">
        <v>1</v>
      </c>
      <c r="N91" s="7"/>
      <c r="O91" s="7"/>
      <c r="P91" s="7">
        <v>1</v>
      </c>
      <c r="Q91" s="7"/>
    </row>
    <row r="92" spans="1:17" x14ac:dyDescent="0.2">
      <c r="A92" s="4" t="s">
        <v>402</v>
      </c>
      <c r="B92" s="7">
        <v>150</v>
      </c>
      <c r="C92" s="7">
        <v>119</v>
      </c>
      <c r="D92" s="7">
        <v>43</v>
      </c>
      <c r="E92" s="7">
        <v>1</v>
      </c>
      <c r="F92" s="7">
        <v>2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4" t="s">
        <v>410</v>
      </c>
      <c r="B93" s="7">
        <v>60</v>
      </c>
      <c r="C93" s="7">
        <v>56</v>
      </c>
      <c r="D93" s="7">
        <v>34</v>
      </c>
      <c r="E93" s="7">
        <v>1</v>
      </c>
      <c r="F93" s="7">
        <v>1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4" t="s">
        <v>414</v>
      </c>
      <c r="B94" s="7">
        <v>131</v>
      </c>
      <c r="C94" s="7">
        <v>85</v>
      </c>
      <c r="D94" s="7">
        <v>18</v>
      </c>
      <c r="E94" s="7">
        <v>26</v>
      </c>
      <c r="F94" s="7">
        <v>4</v>
      </c>
      <c r="G94" s="7">
        <v>101</v>
      </c>
      <c r="H94" s="7">
        <v>23</v>
      </c>
      <c r="I94" s="7">
        <v>4</v>
      </c>
      <c r="J94" s="7">
        <v>4</v>
      </c>
      <c r="K94" s="7"/>
      <c r="L94" s="7"/>
      <c r="M94" s="7"/>
      <c r="N94" s="7">
        <v>1</v>
      </c>
      <c r="O94" s="7"/>
      <c r="P94" s="7">
        <v>1</v>
      </c>
      <c r="Q94" s="7"/>
    </row>
    <row r="95" spans="1:17" x14ac:dyDescent="0.2">
      <c r="A95" s="4" t="s">
        <v>419</v>
      </c>
      <c r="B95" s="7">
        <v>88</v>
      </c>
      <c r="C95" s="7">
        <v>71</v>
      </c>
      <c r="D95" s="7">
        <v>17</v>
      </c>
      <c r="E95" s="7">
        <v>4</v>
      </c>
      <c r="F95" s="7"/>
      <c r="G95" s="7">
        <v>16</v>
      </c>
      <c r="H95" s="7"/>
      <c r="I95" s="7">
        <v>1</v>
      </c>
      <c r="J95" s="7">
        <v>1</v>
      </c>
      <c r="K95" s="7"/>
      <c r="L95" s="7"/>
      <c r="M95" s="7"/>
      <c r="N95" s="7"/>
      <c r="O95" s="7"/>
      <c r="P95" s="7"/>
      <c r="Q95" s="7"/>
    </row>
    <row r="96" spans="1:17" x14ac:dyDescent="0.2">
      <c r="A96" s="4" t="s">
        <v>408</v>
      </c>
      <c r="B96" s="7">
        <v>247</v>
      </c>
      <c r="C96" s="7">
        <v>189</v>
      </c>
      <c r="D96" s="7">
        <v>86</v>
      </c>
      <c r="E96" s="7">
        <v>14</v>
      </c>
      <c r="F96" s="7"/>
      <c r="G96" s="7">
        <v>74</v>
      </c>
      <c r="H96" s="7">
        <v>8</v>
      </c>
      <c r="I96" s="7">
        <v>3</v>
      </c>
      <c r="J96" s="7">
        <v>1</v>
      </c>
      <c r="K96" s="7"/>
      <c r="L96" s="7"/>
      <c r="M96" s="7"/>
      <c r="N96" s="7">
        <v>1</v>
      </c>
      <c r="O96" s="7"/>
      <c r="P96" s="7"/>
      <c r="Q96" s="7"/>
    </row>
    <row r="97" spans="1:17" x14ac:dyDescent="0.2">
      <c r="A97" s="4" t="s">
        <v>477</v>
      </c>
      <c r="B97" s="7">
        <v>148</v>
      </c>
      <c r="C97" s="7">
        <v>113</v>
      </c>
      <c r="D97" s="7">
        <v>26</v>
      </c>
      <c r="E97" s="7">
        <v>6</v>
      </c>
      <c r="F97" s="7">
        <v>1</v>
      </c>
      <c r="G97" s="7">
        <v>5</v>
      </c>
      <c r="H97" s="7">
        <v>1</v>
      </c>
      <c r="I97" s="7">
        <v>1</v>
      </c>
      <c r="J97" s="7"/>
      <c r="K97" s="7">
        <v>1</v>
      </c>
      <c r="L97" s="7"/>
      <c r="M97" s="7"/>
      <c r="N97" s="7"/>
      <c r="O97" s="7">
        <v>1</v>
      </c>
      <c r="P97" s="7"/>
      <c r="Q97" s="7"/>
    </row>
    <row r="98" spans="1:17" x14ac:dyDescent="0.2">
      <c r="A98" s="4" t="s">
        <v>397</v>
      </c>
      <c r="B98" s="7">
        <v>69</v>
      </c>
      <c r="C98" s="7">
        <v>59</v>
      </c>
      <c r="D98" s="7">
        <v>29</v>
      </c>
      <c r="E98" s="7">
        <v>1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4" t="s">
        <v>541</v>
      </c>
      <c r="B99" s="7">
        <v>4019</v>
      </c>
      <c r="C99" s="7">
        <v>3077</v>
      </c>
      <c r="D99" s="7">
        <v>1221</v>
      </c>
      <c r="E99" s="7">
        <v>365</v>
      </c>
      <c r="F99" s="7">
        <v>22</v>
      </c>
      <c r="G99" s="7">
        <v>1824</v>
      </c>
      <c r="H99" s="7">
        <v>410</v>
      </c>
      <c r="I99" s="7">
        <v>111</v>
      </c>
      <c r="J99" s="7">
        <v>135</v>
      </c>
      <c r="K99" s="7">
        <v>5</v>
      </c>
      <c r="L99" s="7">
        <v>3</v>
      </c>
      <c r="M99" s="7">
        <v>16</v>
      </c>
      <c r="N99" s="7">
        <v>18</v>
      </c>
      <c r="O99" s="7">
        <v>14</v>
      </c>
      <c r="P99" s="7">
        <v>18</v>
      </c>
      <c r="Q99" s="7">
        <v>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CD24-FFF8-4884-A999-18E0F30FB296}">
  <sheetPr codeName="Ark24">
    <tabColor theme="9"/>
  </sheetPr>
  <dimension ref="A2:L98"/>
  <sheetViews>
    <sheetView workbookViewId="0">
      <selection activeCell="G59" sqref="G59"/>
    </sheetView>
  </sheetViews>
  <sheetFormatPr baseColWidth="10" defaultRowHeight="12.75" x14ac:dyDescent="0.2"/>
  <cols>
    <col min="1" max="1" width="17.5703125" bestFit="1" customWidth="1"/>
    <col min="2" max="11" width="14.140625" customWidth="1"/>
    <col min="12" max="12" width="13.28515625" bestFit="1" customWidth="1"/>
    <col min="13" max="13" width="9.7109375" bestFit="1" customWidth="1"/>
    <col min="14" max="14" width="4.85546875" bestFit="1" customWidth="1"/>
    <col min="15" max="15" width="9.5703125" bestFit="1" customWidth="1"/>
    <col min="16" max="16" width="16.85546875" bestFit="1" customWidth="1"/>
    <col min="17" max="17" width="19.5703125" bestFit="1" customWidth="1"/>
  </cols>
  <sheetData>
    <row r="2" spans="1:12" x14ac:dyDescent="0.2">
      <c r="A2" s="3" t="s">
        <v>505</v>
      </c>
      <c r="B2" t="s" vm="8">
        <v>562</v>
      </c>
      <c r="F2" t="s">
        <v>544</v>
      </c>
      <c r="G2" t="s">
        <v>597</v>
      </c>
      <c r="I2" t="str">
        <f>_xlfn.CONCAT("Antall dekar med poteter, grønnsaker, frukt og bær i Trøndelag i ",G4)</f>
        <v>Antall dekar med poteter, grønnsaker, frukt og bær i Trøndelag i 2022</v>
      </c>
    </row>
    <row r="3" spans="1:12" x14ac:dyDescent="0.2">
      <c r="A3" s="3" t="s">
        <v>508</v>
      </c>
      <c r="B3" t="s" vm="6">
        <v>550</v>
      </c>
      <c r="F3" t="s">
        <v>562</v>
      </c>
      <c r="G3" t="s">
        <v>598</v>
      </c>
      <c r="I3" t="str">
        <f>_xlfn.CONCAT("Antall foretak med produksjon av poteter, grønnsaker, frukt og bær i Trøndelag i ",G4)</f>
        <v>Antall foretak med produksjon av poteter, grønnsaker, frukt og bær i Trøndelag i 2022</v>
      </c>
    </row>
    <row r="4" spans="1:12" x14ac:dyDescent="0.2">
      <c r="A4" s="3" t="s">
        <v>506</v>
      </c>
      <c r="B4" t="s" vm="7">
        <v>562</v>
      </c>
      <c r="G4" s="77" t="str" vm="4">
        <f>IF(B6=F2,G3,IF(B6=F3,G2,B6))</f>
        <v>2022</v>
      </c>
      <c r="I4" s="77" t="str">
        <f>IF(B6=F2," ",IF(B6=F3," ",I3))</f>
        <v>Antall foretak med produksjon av poteter, grønnsaker, frukt og bær i Trøndelag i 2022</v>
      </c>
    </row>
    <row r="5" spans="1:12" x14ac:dyDescent="0.2">
      <c r="A5" s="3" t="s">
        <v>507</v>
      </c>
      <c r="B5" t="s" vm="9">
        <v>502</v>
      </c>
      <c r="I5" t="s">
        <v>600</v>
      </c>
    </row>
    <row r="6" spans="1:12" x14ac:dyDescent="0.2">
      <c r="A6" s="3" t="s">
        <v>549</v>
      </c>
      <c r="B6" t="s" vm="4">
        <v>560</v>
      </c>
      <c r="I6" s="77" t="str">
        <f>IF(B6=F2,I5,IF(B6=F3,I5," "))</f>
        <v xml:space="preserve"> </v>
      </c>
    </row>
    <row r="8" spans="1:12" x14ac:dyDescent="0.2">
      <c r="A8" s="3" t="s">
        <v>539</v>
      </c>
      <c r="B8" s="3" t="s">
        <v>540</v>
      </c>
    </row>
    <row r="9" spans="1:12" x14ac:dyDescent="0.2">
      <c r="A9" s="3" t="s">
        <v>542</v>
      </c>
      <c r="B9" t="s">
        <v>363</v>
      </c>
      <c r="C9" t="s">
        <v>375</v>
      </c>
      <c r="D9" t="s">
        <v>382</v>
      </c>
      <c r="E9" t="s">
        <v>383</v>
      </c>
      <c r="F9" t="s">
        <v>384</v>
      </c>
      <c r="G9" t="s">
        <v>378</v>
      </c>
      <c r="H9" t="s">
        <v>381</v>
      </c>
      <c r="I9" t="s">
        <v>377</v>
      </c>
      <c r="J9" t="s">
        <v>380</v>
      </c>
      <c r="K9" t="s">
        <v>379</v>
      </c>
      <c r="L9" t="s">
        <v>541</v>
      </c>
    </row>
    <row r="10" spans="1:12" x14ac:dyDescent="0.2">
      <c r="A10" s="4" t="s">
        <v>405</v>
      </c>
      <c r="B10" s="7">
        <v>29</v>
      </c>
      <c r="C10" s="7">
        <v>21</v>
      </c>
      <c r="D10" s="7">
        <v>28</v>
      </c>
      <c r="E10" s="7"/>
      <c r="F10" s="7"/>
      <c r="G10" s="7">
        <v>13</v>
      </c>
      <c r="H10" s="7">
        <v>135</v>
      </c>
      <c r="I10" s="7">
        <v>1</v>
      </c>
      <c r="J10" s="7">
        <v>3</v>
      </c>
      <c r="K10" s="7"/>
      <c r="L10" s="7">
        <v>230</v>
      </c>
    </row>
    <row r="11" spans="1:12" x14ac:dyDescent="0.2">
      <c r="A11" s="4" t="s">
        <v>445</v>
      </c>
      <c r="B11" s="7">
        <v>365</v>
      </c>
      <c r="C11" s="7">
        <v>352</v>
      </c>
      <c r="D11" s="7">
        <v>84</v>
      </c>
      <c r="E11" s="7"/>
      <c r="F11" s="7"/>
      <c r="G11" s="7">
        <v>19</v>
      </c>
      <c r="H11" s="7">
        <v>265</v>
      </c>
      <c r="I11" s="7"/>
      <c r="J11" s="7"/>
      <c r="K11" s="7"/>
      <c r="L11" s="7">
        <v>1085</v>
      </c>
    </row>
    <row r="12" spans="1:12" x14ac:dyDescent="0.2">
      <c r="A12" s="4" t="s">
        <v>448</v>
      </c>
      <c r="B12" s="7">
        <v>10</v>
      </c>
      <c r="C12" s="7">
        <v>5</v>
      </c>
      <c r="D12" s="7">
        <v>1</v>
      </c>
      <c r="E12" s="7"/>
      <c r="F12" s="7"/>
      <c r="G12" s="7"/>
      <c r="H12" s="7">
        <v>1</v>
      </c>
      <c r="I12" s="7"/>
      <c r="J12" s="7"/>
      <c r="K12" s="7"/>
      <c r="L12" s="7">
        <v>17</v>
      </c>
    </row>
    <row r="13" spans="1:12" x14ac:dyDescent="0.2">
      <c r="A13" s="4" t="s">
        <v>412</v>
      </c>
      <c r="B13" s="7">
        <v>1</v>
      </c>
      <c r="C13" s="7">
        <v>4</v>
      </c>
      <c r="D13" s="7"/>
      <c r="E13" s="7"/>
      <c r="F13" s="7"/>
      <c r="G13" s="7"/>
      <c r="H13" s="7"/>
      <c r="I13" s="7"/>
      <c r="J13" s="7"/>
      <c r="K13" s="7"/>
      <c r="L13" s="7">
        <v>5</v>
      </c>
    </row>
    <row r="14" spans="1:12" x14ac:dyDescent="0.2">
      <c r="A14" s="4" t="s">
        <v>421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4" t="s">
        <v>423</v>
      </c>
      <c r="B15" s="7">
        <v>537</v>
      </c>
      <c r="C15" s="7"/>
      <c r="D15" s="7"/>
      <c r="E15" s="7"/>
      <c r="F15" s="7"/>
      <c r="G15" s="7"/>
      <c r="H15" s="7"/>
      <c r="I15" s="7"/>
      <c r="J15" s="7"/>
      <c r="K15" s="7"/>
      <c r="L15" s="7">
        <v>537</v>
      </c>
    </row>
    <row r="16" spans="1:12" x14ac:dyDescent="0.2">
      <c r="A16" s="4" t="s">
        <v>426</v>
      </c>
      <c r="B16" s="7"/>
      <c r="C16" s="7">
        <v>5</v>
      </c>
      <c r="D16" s="7">
        <v>2</v>
      </c>
      <c r="E16" s="7"/>
      <c r="F16" s="7"/>
      <c r="G16" s="7"/>
      <c r="H16" s="7"/>
      <c r="I16" s="7"/>
      <c r="J16" s="7"/>
      <c r="K16" s="7"/>
      <c r="L16" s="7">
        <v>7</v>
      </c>
    </row>
    <row r="17" spans="1:12" x14ac:dyDescent="0.2">
      <c r="A17" s="4" t="s">
        <v>428</v>
      </c>
      <c r="B17" s="7">
        <v>1</v>
      </c>
      <c r="C17" s="7"/>
      <c r="D17" s="7"/>
      <c r="E17" s="7"/>
      <c r="F17" s="7"/>
      <c r="G17" s="7"/>
      <c r="H17" s="7"/>
      <c r="I17" s="7"/>
      <c r="J17" s="7"/>
      <c r="K17" s="7"/>
      <c r="L17" s="7">
        <v>1</v>
      </c>
    </row>
    <row r="18" spans="1:12" x14ac:dyDescent="0.2">
      <c r="A18" s="4" t="s">
        <v>430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">
      <c r="A19" s="4" t="s">
        <v>432</v>
      </c>
      <c r="B19" s="7">
        <v>1</v>
      </c>
      <c r="C19" s="7"/>
      <c r="D19" s="7"/>
      <c r="E19" s="7"/>
      <c r="F19" s="7"/>
      <c r="G19" s="7"/>
      <c r="H19" s="7"/>
      <c r="I19" s="7"/>
      <c r="J19" s="7"/>
      <c r="K19" s="7"/>
      <c r="L19" s="7">
        <v>1</v>
      </c>
    </row>
    <row r="20" spans="1:12" x14ac:dyDescent="0.2">
      <c r="A20" s="4" t="s">
        <v>434</v>
      </c>
      <c r="B20" s="7">
        <v>532</v>
      </c>
      <c r="C20" s="7">
        <v>104</v>
      </c>
      <c r="D20" s="7">
        <v>1</v>
      </c>
      <c r="E20" s="7"/>
      <c r="F20" s="7"/>
      <c r="G20" s="7">
        <v>1</v>
      </c>
      <c r="H20" s="7"/>
      <c r="I20" s="7"/>
      <c r="J20" s="7"/>
      <c r="K20" s="7"/>
      <c r="L20" s="7">
        <v>638</v>
      </c>
    </row>
    <row r="21" spans="1:12" x14ac:dyDescent="0.2">
      <c r="A21" s="4" t="s">
        <v>436</v>
      </c>
      <c r="B21" s="7">
        <v>31</v>
      </c>
      <c r="C21" s="7"/>
      <c r="D21" s="7"/>
      <c r="E21" s="7">
        <v>10</v>
      </c>
      <c r="F21" s="7"/>
      <c r="G21" s="7">
        <v>4</v>
      </c>
      <c r="H21" s="7"/>
      <c r="I21" s="7"/>
      <c r="J21" s="7"/>
      <c r="K21" s="7"/>
      <c r="L21" s="7">
        <v>45</v>
      </c>
    </row>
    <row r="22" spans="1:12" x14ac:dyDescent="0.2">
      <c r="A22" s="4" t="s">
        <v>438</v>
      </c>
      <c r="B22" s="7">
        <v>2</v>
      </c>
      <c r="C22" s="7">
        <v>10</v>
      </c>
      <c r="D22" s="7"/>
      <c r="E22" s="7"/>
      <c r="F22" s="7"/>
      <c r="G22" s="7"/>
      <c r="H22" s="7"/>
      <c r="I22" s="7"/>
      <c r="J22" s="7"/>
      <c r="K22" s="7"/>
      <c r="L22" s="7">
        <v>12</v>
      </c>
    </row>
    <row r="23" spans="1:12" x14ac:dyDescent="0.2">
      <c r="A23" s="4" t="s">
        <v>441</v>
      </c>
      <c r="B23" s="7">
        <v>6</v>
      </c>
      <c r="C23" s="7">
        <v>1</v>
      </c>
      <c r="D23" s="7"/>
      <c r="E23" s="7"/>
      <c r="F23" s="7"/>
      <c r="G23" s="7"/>
      <c r="H23" s="7"/>
      <c r="I23" s="7"/>
      <c r="J23" s="7"/>
      <c r="K23" s="7"/>
      <c r="L23" s="7">
        <v>7</v>
      </c>
    </row>
    <row r="24" spans="1:12" x14ac:dyDescent="0.2">
      <c r="A24" s="4" t="s">
        <v>443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">
      <c r="A25" s="4" t="s">
        <v>451</v>
      </c>
      <c r="B25" s="7">
        <v>187</v>
      </c>
      <c r="C25" s="7">
        <v>1</v>
      </c>
      <c r="D25" s="7"/>
      <c r="E25" s="7"/>
      <c r="F25" s="7"/>
      <c r="G25" s="7"/>
      <c r="H25" s="7">
        <v>1</v>
      </c>
      <c r="I25" s="7"/>
      <c r="J25" s="7"/>
      <c r="K25" s="7"/>
      <c r="L25" s="7">
        <v>189</v>
      </c>
    </row>
    <row r="26" spans="1:12" x14ac:dyDescent="0.2">
      <c r="A26" s="4" t="s">
        <v>453</v>
      </c>
      <c r="B26" s="7">
        <v>1498</v>
      </c>
      <c r="C26" s="7">
        <v>7</v>
      </c>
      <c r="D26" s="7">
        <v>24</v>
      </c>
      <c r="E26" s="7"/>
      <c r="F26" s="7"/>
      <c r="G26" s="7">
        <v>20</v>
      </c>
      <c r="H26" s="7"/>
      <c r="I26" s="7"/>
      <c r="J26" s="7"/>
      <c r="K26" s="7"/>
      <c r="L26" s="7">
        <v>1549</v>
      </c>
    </row>
    <row r="27" spans="1:12" x14ac:dyDescent="0.2">
      <c r="A27" s="4" t="s">
        <v>455</v>
      </c>
      <c r="B27" s="7">
        <v>3145</v>
      </c>
      <c r="C27" s="7">
        <v>4660</v>
      </c>
      <c r="D27" s="7">
        <v>36</v>
      </c>
      <c r="E27" s="7"/>
      <c r="F27" s="7">
        <v>34</v>
      </c>
      <c r="G27" s="7">
        <v>14</v>
      </c>
      <c r="H27" s="7">
        <v>21</v>
      </c>
      <c r="I27" s="7">
        <v>4</v>
      </c>
      <c r="J27" s="7">
        <v>4</v>
      </c>
      <c r="K27" s="7">
        <v>5</v>
      </c>
      <c r="L27" s="7">
        <v>7923</v>
      </c>
    </row>
    <row r="28" spans="1:12" x14ac:dyDescent="0.2">
      <c r="A28" s="4" t="s">
        <v>457</v>
      </c>
      <c r="B28" s="7">
        <v>2575</v>
      </c>
      <c r="C28" s="7">
        <v>1202</v>
      </c>
      <c r="D28" s="7">
        <v>25</v>
      </c>
      <c r="E28" s="7">
        <v>1</v>
      </c>
      <c r="F28" s="7"/>
      <c r="G28" s="7">
        <v>73</v>
      </c>
      <c r="H28" s="7">
        <v>54</v>
      </c>
      <c r="I28" s="7">
        <v>2</v>
      </c>
      <c r="J28" s="7">
        <v>1</v>
      </c>
      <c r="K28" s="7"/>
      <c r="L28" s="7">
        <v>3933</v>
      </c>
    </row>
    <row r="29" spans="1:12" x14ac:dyDescent="0.2">
      <c r="A29" s="4" t="s">
        <v>459</v>
      </c>
      <c r="B29" s="7">
        <v>1369</v>
      </c>
      <c r="C29" s="7">
        <v>134</v>
      </c>
      <c r="D29" s="7"/>
      <c r="E29" s="7"/>
      <c r="F29" s="7">
        <v>3</v>
      </c>
      <c r="G29" s="7"/>
      <c r="H29" s="7"/>
      <c r="I29" s="7"/>
      <c r="J29" s="7"/>
      <c r="K29" s="7"/>
      <c r="L29" s="7">
        <v>1506</v>
      </c>
    </row>
    <row r="30" spans="1:12" x14ac:dyDescent="0.2">
      <c r="A30" s="4" t="s">
        <v>461</v>
      </c>
      <c r="B30" s="7">
        <v>8</v>
      </c>
      <c r="C30" s="7"/>
      <c r="D30" s="7"/>
      <c r="E30" s="7"/>
      <c r="F30" s="7"/>
      <c r="G30" s="7"/>
      <c r="H30" s="7"/>
      <c r="I30" s="7"/>
      <c r="J30" s="7"/>
      <c r="K30" s="7"/>
      <c r="L30" s="7">
        <v>8</v>
      </c>
    </row>
    <row r="31" spans="1:12" x14ac:dyDescent="0.2">
      <c r="A31" s="4" t="s">
        <v>463</v>
      </c>
      <c r="B31" s="7">
        <v>10</v>
      </c>
      <c r="C31" s="7"/>
      <c r="D31" s="7"/>
      <c r="E31" s="7"/>
      <c r="F31" s="7"/>
      <c r="G31" s="7"/>
      <c r="H31" s="7"/>
      <c r="I31" s="7"/>
      <c r="J31" s="7"/>
      <c r="K31" s="7"/>
      <c r="L31" s="7">
        <v>10</v>
      </c>
    </row>
    <row r="32" spans="1:12" x14ac:dyDescent="0.2">
      <c r="A32" s="4" t="s">
        <v>465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4" t="s">
        <v>467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4" t="s">
        <v>469</v>
      </c>
      <c r="B34" s="7">
        <v>77</v>
      </c>
      <c r="C34" s="7"/>
      <c r="D34" s="7"/>
      <c r="E34" s="7"/>
      <c r="F34" s="7"/>
      <c r="G34" s="7"/>
      <c r="H34" s="7"/>
      <c r="I34" s="7"/>
      <c r="J34" s="7"/>
      <c r="K34" s="7"/>
      <c r="L34" s="7">
        <v>77</v>
      </c>
    </row>
    <row r="35" spans="1:12" x14ac:dyDescent="0.2">
      <c r="A35" s="4" t="s">
        <v>471</v>
      </c>
      <c r="B35" s="7">
        <v>3</v>
      </c>
      <c r="C35" s="7"/>
      <c r="D35" s="7">
        <v>2</v>
      </c>
      <c r="E35" s="7"/>
      <c r="F35" s="7"/>
      <c r="G35" s="7"/>
      <c r="H35" s="7">
        <v>62</v>
      </c>
      <c r="I35" s="7"/>
      <c r="J35" s="7"/>
      <c r="K35" s="7"/>
      <c r="L35" s="7">
        <v>67</v>
      </c>
    </row>
    <row r="36" spans="1:12" x14ac:dyDescent="0.2">
      <c r="A36" s="4" t="s">
        <v>473</v>
      </c>
      <c r="B36" s="7">
        <v>2422</v>
      </c>
      <c r="C36" s="7">
        <v>202</v>
      </c>
      <c r="D36" s="7">
        <v>1</v>
      </c>
      <c r="E36" s="7"/>
      <c r="F36" s="7"/>
      <c r="G36" s="7"/>
      <c r="H36" s="7">
        <v>14</v>
      </c>
      <c r="I36" s="7"/>
      <c r="J36" s="7"/>
      <c r="K36" s="7"/>
      <c r="L36" s="7">
        <v>2639</v>
      </c>
    </row>
    <row r="37" spans="1:12" x14ac:dyDescent="0.2">
      <c r="A37" s="4" t="s">
        <v>475</v>
      </c>
      <c r="B37" s="7">
        <v>1</v>
      </c>
      <c r="C37" s="7"/>
      <c r="D37" s="7"/>
      <c r="E37" s="7"/>
      <c r="F37" s="7"/>
      <c r="G37" s="7"/>
      <c r="H37" s="7"/>
      <c r="I37" s="7"/>
      <c r="J37" s="7"/>
      <c r="K37" s="7"/>
      <c r="L37" s="7">
        <v>1</v>
      </c>
    </row>
    <row r="38" spans="1:12" x14ac:dyDescent="0.2">
      <c r="A38" s="4" t="s">
        <v>479</v>
      </c>
      <c r="B38" s="7">
        <v>5</v>
      </c>
      <c r="C38" s="7">
        <v>1</v>
      </c>
      <c r="D38" s="7"/>
      <c r="E38" s="7"/>
      <c r="F38" s="7"/>
      <c r="G38" s="7"/>
      <c r="H38" s="7"/>
      <c r="I38" s="7"/>
      <c r="J38" s="7"/>
      <c r="K38" s="7"/>
      <c r="L38" s="7">
        <v>6</v>
      </c>
    </row>
    <row r="39" spans="1:12" x14ac:dyDescent="0.2">
      <c r="A39" s="4" t="s">
        <v>481</v>
      </c>
      <c r="B39" s="7">
        <v>524</v>
      </c>
      <c r="C39" s="7">
        <v>493</v>
      </c>
      <c r="D39" s="7">
        <v>22</v>
      </c>
      <c r="E39" s="7">
        <v>20</v>
      </c>
      <c r="F39" s="7"/>
      <c r="G39" s="7">
        <v>17</v>
      </c>
      <c r="H39" s="7">
        <v>44</v>
      </c>
      <c r="I39" s="7">
        <v>1</v>
      </c>
      <c r="J39" s="7">
        <v>1</v>
      </c>
      <c r="K39" s="7">
        <v>1</v>
      </c>
      <c r="L39" s="7">
        <v>1123</v>
      </c>
    </row>
    <row r="40" spans="1:12" x14ac:dyDescent="0.2">
      <c r="A40" s="4" t="s">
        <v>417</v>
      </c>
      <c r="B40" s="7">
        <v>17</v>
      </c>
      <c r="C40" s="7">
        <v>5</v>
      </c>
      <c r="D40" s="7">
        <v>7</v>
      </c>
      <c r="E40" s="7"/>
      <c r="F40" s="7"/>
      <c r="G40" s="7">
        <v>10</v>
      </c>
      <c r="H40" s="7">
        <v>39</v>
      </c>
      <c r="I40" s="7"/>
      <c r="J40" s="7"/>
      <c r="K40" s="7"/>
      <c r="L40" s="7">
        <v>78</v>
      </c>
    </row>
    <row r="41" spans="1:12" x14ac:dyDescent="0.2">
      <c r="A41" s="4" t="s">
        <v>402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4" t="s">
        <v>410</v>
      </c>
      <c r="B42" s="7"/>
      <c r="C42" s="7"/>
      <c r="D42" s="7">
        <v>5</v>
      </c>
      <c r="E42" s="7"/>
      <c r="F42" s="7">
        <v>1</v>
      </c>
      <c r="G42" s="7">
        <v>2</v>
      </c>
      <c r="H42" s="7">
        <v>8</v>
      </c>
      <c r="I42" s="7"/>
      <c r="J42" s="7">
        <v>1</v>
      </c>
      <c r="K42" s="7"/>
      <c r="L42" s="7">
        <v>17</v>
      </c>
    </row>
    <row r="43" spans="1:12" x14ac:dyDescent="0.2">
      <c r="A43" s="4" t="s">
        <v>414</v>
      </c>
      <c r="B43" s="7">
        <v>37</v>
      </c>
      <c r="C43" s="7">
        <v>233</v>
      </c>
      <c r="D43" s="7">
        <v>9</v>
      </c>
      <c r="E43" s="7"/>
      <c r="F43" s="7"/>
      <c r="G43" s="7"/>
      <c r="H43" s="7"/>
      <c r="I43" s="7"/>
      <c r="J43" s="7"/>
      <c r="K43" s="7"/>
      <c r="L43" s="7">
        <v>279</v>
      </c>
    </row>
    <row r="44" spans="1:12" x14ac:dyDescent="0.2">
      <c r="A44" s="4" t="s">
        <v>419</v>
      </c>
      <c r="B44" s="7">
        <v>5</v>
      </c>
      <c r="C44" s="7">
        <v>3</v>
      </c>
      <c r="D44" s="7">
        <v>1</v>
      </c>
      <c r="E44" s="7"/>
      <c r="F44" s="7"/>
      <c r="G44" s="7"/>
      <c r="H44" s="7">
        <v>40</v>
      </c>
      <c r="I44" s="7"/>
      <c r="J44" s="7"/>
      <c r="K44" s="7"/>
      <c r="L44" s="7">
        <v>49</v>
      </c>
    </row>
    <row r="45" spans="1:12" x14ac:dyDescent="0.2">
      <c r="A45" s="4" t="s">
        <v>408</v>
      </c>
      <c r="B45" s="7">
        <v>74</v>
      </c>
      <c r="C45" s="7">
        <v>18</v>
      </c>
      <c r="D45" s="7"/>
      <c r="E45" s="7"/>
      <c r="F45" s="7"/>
      <c r="G45" s="7"/>
      <c r="H45" s="7">
        <v>96</v>
      </c>
      <c r="I45" s="7"/>
      <c r="J45" s="7"/>
      <c r="K45" s="7"/>
      <c r="L45" s="7">
        <v>188</v>
      </c>
    </row>
    <row r="46" spans="1:12" x14ac:dyDescent="0.2">
      <c r="A46" s="4" t="s">
        <v>477</v>
      </c>
      <c r="B46" s="7">
        <v>19</v>
      </c>
      <c r="C46" s="7">
        <v>1</v>
      </c>
      <c r="D46" s="7">
        <v>10</v>
      </c>
      <c r="E46" s="7"/>
      <c r="F46" s="7"/>
      <c r="G46" s="7">
        <v>1</v>
      </c>
      <c r="H46" s="7">
        <v>2</v>
      </c>
      <c r="I46" s="7"/>
      <c r="J46" s="7">
        <v>1</v>
      </c>
      <c r="K46" s="7"/>
      <c r="L46" s="7">
        <v>34</v>
      </c>
    </row>
    <row r="47" spans="1:12" x14ac:dyDescent="0.2">
      <c r="A47" s="4" t="s">
        <v>397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4" t="s">
        <v>541</v>
      </c>
      <c r="B48" s="7">
        <v>13491</v>
      </c>
      <c r="C48" s="7">
        <v>7462</v>
      </c>
      <c r="D48" s="7">
        <v>258</v>
      </c>
      <c r="E48" s="7">
        <v>31</v>
      </c>
      <c r="F48" s="7">
        <v>38</v>
      </c>
      <c r="G48" s="7">
        <v>174</v>
      </c>
      <c r="H48" s="7">
        <v>782</v>
      </c>
      <c r="I48" s="7">
        <v>8</v>
      </c>
      <c r="J48" s="7">
        <v>11</v>
      </c>
      <c r="K48" s="7">
        <v>6</v>
      </c>
      <c r="L48" s="7">
        <v>22261</v>
      </c>
    </row>
    <row r="52" spans="1:11" x14ac:dyDescent="0.2">
      <c r="A52" s="3" t="s">
        <v>505</v>
      </c>
      <c r="B52" t="s" vm="8">
        <v>562</v>
      </c>
    </row>
    <row r="53" spans="1:11" x14ac:dyDescent="0.2">
      <c r="A53" s="3" t="s">
        <v>508</v>
      </c>
      <c r="B53" t="s" vm="6">
        <v>550</v>
      </c>
    </row>
    <row r="54" spans="1:11" x14ac:dyDescent="0.2">
      <c r="A54" s="3" t="s">
        <v>506</v>
      </c>
      <c r="B54" t="s" vm="7">
        <v>562</v>
      </c>
    </row>
    <row r="55" spans="1:11" x14ac:dyDescent="0.2">
      <c r="A55" s="3" t="s">
        <v>507</v>
      </c>
      <c r="B55" t="s" vm="11">
        <v>562</v>
      </c>
    </row>
    <row r="56" spans="1:11" x14ac:dyDescent="0.2">
      <c r="A56" s="3" t="s">
        <v>549</v>
      </c>
      <c r="B56" t="s" vm="4">
        <v>560</v>
      </c>
    </row>
    <row r="58" spans="1:11" x14ac:dyDescent="0.2">
      <c r="A58" s="3" t="s">
        <v>543</v>
      </c>
      <c r="B58" s="3" t="s">
        <v>540</v>
      </c>
    </row>
    <row r="59" spans="1:11" x14ac:dyDescent="0.2">
      <c r="A59" s="3" t="s">
        <v>542</v>
      </c>
      <c r="B59" t="s">
        <v>363</v>
      </c>
      <c r="C59" t="s">
        <v>375</v>
      </c>
      <c r="D59" t="s">
        <v>382</v>
      </c>
      <c r="E59" t="s">
        <v>383</v>
      </c>
      <c r="F59" t="s">
        <v>384</v>
      </c>
      <c r="G59" t="s">
        <v>378</v>
      </c>
      <c r="H59" t="s">
        <v>381</v>
      </c>
      <c r="I59" t="s">
        <v>377</v>
      </c>
      <c r="J59" t="s">
        <v>380</v>
      </c>
      <c r="K59" t="s">
        <v>379</v>
      </c>
    </row>
    <row r="60" spans="1:11" x14ac:dyDescent="0.2">
      <c r="A60" s="4" t="s">
        <v>405</v>
      </c>
      <c r="B60" s="7">
        <v>15</v>
      </c>
      <c r="C60" s="7">
        <v>8</v>
      </c>
      <c r="D60" s="7">
        <v>4</v>
      </c>
      <c r="E60" s="7"/>
      <c r="F60" s="7"/>
      <c r="G60" s="7">
        <v>4</v>
      </c>
      <c r="H60" s="7">
        <v>4</v>
      </c>
      <c r="I60" s="7">
        <v>1</v>
      </c>
      <c r="J60" s="7">
        <v>1</v>
      </c>
      <c r="K60" s="7"/>
    </row>
    <row r="61" spans="1:11" x14ac:dyDescent="0.2">
      <c r="A61" s="4" t="s">
        <v>445</v>
      </c>
      <c r="B61" s="7">
        <v>11</v>
      </c>
      <c r="C61" s="7">
        <v>10</v>
      </c>
      <c r="D61" s="7">
        <v>5</v>
      </c>
      <c r="E61" s="7"/>
      <c r="F61" s="7"/>
      <c r="G61" s="7">
        <v>2</v>
      </c>
      <c r="H61" s="7">
        <v>6</v>
      </c>
      <c r="I61" s="7"/>
      <c r="J61" s="7"/>
      <c r="K61" s="7"/>
    </row>
    <row r="62" spans="1:11" x14ac:dyDescent="0.2">
      <c r="A62" s="4" t="s">
        <v>448</v>
      </c>
      <c r="B62" s="7">
        <v>4</v>
      </c>
      <c r="C62" s="7">
        <v>3</v>
      </c>
      <c r="D62" s="7">
        <v>1</v>
      </c>
      <c r="E62" s="7"/>
      <c r="F62" s="7"/>
      <c r="G62" s="7"/>
      <c r="H62" s="7">
        <v>1</v>
      </c>
      <c r="I62" s="7"/>
      <c r="J62" s="7"/>
      <c r="K62" s="7"/>
    </row>
    <row r="63" spans="1:11" x14ac:dyDescent="0.2">
      <c r="A63" s="4" t="s">
        <v>412</v>
      </c>
      <c r="B63" s="7">
        <v>1</v>
      </c>
      <c r="C63" s="7">
        <v>1</v>
      </c>
      <c r="D63" s="7"/>
      <c r="E63" s="7"/>
      <c r="F63" s="7"/>
      <c r="G63" s="7"/>
      <c r="H63" s="7"/>
      <c r="I63" s="7"/>
      <c r="J63" s="7"/>
      <c r="K63" s="7"/>
    </row>
    <row r="64" spans="1:11" x14ac:dyDescent="0.2">
      <c r="A64" s="4" t="s">
        <v>421</v>
      </c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">
      <c r="A65" s="4" t="s">
        <v>423</v>
      </c>
      <c r="B65" s="7">
        <v>10</v>
      </c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">
      <c r="A66" s="4" t="s">
        <v>426</v>
      </c>
      <c r="B66" s="7"/>
      <c r="C66" s="7">
        <v>1</v>
      </c>
      <c r="D66" s="7">
        <v>2</v>
      </c>
      <c r="E66" s="7"/>
      <c r="F66" s="7"/>
      <c r="G66" s="7"/>
      <c r="H66" s="7"/>
      <c r="I66" s="7"/>
      <c r="J66" s="7"/>
      <c r="K66" s="7"/>
    </row>
    <row r="67" spans="1:11" x14ac:dyDescent="0.2">
      <c r="A67" s="4" t="s">
        <v>428</v>
      </c>
      <c r="B67" s="7">
        <v>1</v>
      </c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">
      <c r="A68" s="4" t="s">
        <v>430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">
      <c r="A69" s="4" t="s">
        <v>432</v>
      </c>
      <c r="B69" s="7">
        <v>1</v>
      </c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">
      <c r="A70" s="4" t="s">
        <v>434</v>
      </c>
      <c r="B70" s="7">
        <v>9</v>
      </c>
      <c r="C70" s="7">
        <v>5</v>
      </c>
      <c r="D70" s="7">
        <v>1</v>
      </c>
      <c r="E70" s="7"/>
      <c r="F70" s="7"/>
      <c r="G70" s="7">
        <v>1</v>
      </c>
      <c r="H70" s="7"/>
      <c r="I70" s="7"/>
      <c r="J70" s="7"/>
      <c r="K70" s="7"/>
    </row>
    <row r="71" spans="1:11" x14ac:dyDescent="0.2">
      <c r="A71" s="4" t="s">
        <v>436</v>
      </c>
      <c r="B71" s="7">
        <v>3</v>
      </c>
      <c r="C71" s="7"/>
      <c r="D71" s="7"/>
      <c r="E71" s="7">
        <v>1</v>
      </c>
      <c r="F71" s="7"/>
      <c r="G71" s="7">
        <v>1</v>
      </c>
      <c r="H71" s="7"/>
      <c r="I71" s="7"/>
      <c r="J71" s="7"/>
      <c r="K71" s="7"/>
    </row>
    <row r="72" spans="1:11" x14ac:dyDescent="0.2">
      <c r="A72" s="4" t="s">
        <v>438</v>
      </c>
      <c r="B72" s="7">
        <v>1</v>
      </c>
      <c r="C72" s="7">
        <v>1</v>
      </c>
      <c r="D72" s="7"/>
      <c r="E72" s="7"/>
      <c r="F72" s="7"/>
      <c r="G72" s="7"/>
      <c r="H72" s="7"/>
      <c r="I72" s="7"/>
      <c r="J72" s="7"/>
      <c r="K72" s="7"/>
    </row>
    <row r="73" spans="1:11" x14ac:dyDescent="0.2">
      <c r="A73" s="4" t="s">
        <v>441</v>
      </c>
      <c r="B73" s="7">
        <v>1</v>
      </c>
      <c r="C73" s="7">
        <v>1</v>
      </c>
      <c r="D73" s="7"/>
      <c r="E73" s="7"/>
      <c r="F73" s="7"/>
      <c r="G73" s="7"/>
      <c r="H73" s="7"/>
      <c r="I73" s="7"/>
      <c r="J73" s="7"/>
      <c r="K73" s="7"/>
    </row>
    <row r="74" spans="1:11" x14ac:dyDescent="0.2">
      <c r="A74" s="4" t="s">
        <v>443</v>
      </c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">
      <c r="A75" s="4" t="s">
        <v>451</v>
      </c>
      <c r="B75" s="7">
        <v>3</v>
      </c>
      <c r="C75" s="7">
        <v>1</v>
      </c>
      <c r="D75" s="7"/>
      <c r="E75" s="7"/>
      <c r="F75" s="7"/>
      <c r="G75" s="7"/>
      <c r="H75" s="7">
        <v>1</v>
      </c>
      <c r="I75" s="7"/>
      <c r="J75" s="7"/>
      <c r="K75" s="7"/>
    </row>
    <row r="76" spans="1:11" x14ac:dyDescent="0.2">
      <c r="A76" s="4" t="s">
        <v>453</v>
      </c>
      <c r="B76" s="7">
        <v>18</v>
      </c>
      <c r="C76" s="7">
        <v>5</v>
      </c>
      <c r="D76" s="7">
        <v>2</v>
      </c>
      <c r="E76" s="7"/>
      <c r="F76" s="7"/>
      <c r="G76" s="7">
        <v>1</v>
      </c>
      <c r="H76" s="7"/>
      <c r="I76" s="7"/>
      <c r="J76" s="7"/>
      <c r="K76" s="7"/>
    </row>
    <row r="77" spans="1:11" x14ac:dyDescent="0.2">
      <c r="A77" s="4" t="s">
        <v>455</v>
      </c>
      <c r="B77" s="7">
        <v>26</v>
      </c>
      <c r="C77" s="7">
        <v>27</v>
      </c>
      <c r="D77" s="7">
        <v>4</v>
      </c>
      <c r="E77" s="7"/>
      <c r="F77" s="7">
        <v>1</v>
      </c>
      <c r="G77" s="7">
        <v>3</v>
      </c>
      <c r="H77" s="7">
        <v>2</v>
      </c>
      <c r="I77" s="7">
        <v>3</v>
      </c>
      <c r="J77" s="7">
        <v>3</v>
      </c>
      <c r="K77" s="7">
        <v>1</v>
      </c>
    </row>
    <row r="78" spans="1:11" x14ac:dyDescent="0.2">
      <c r="A78" s="4" t="s">
        <v>457</v>
      </c>
      <c r="B78" s="7">
        <v>13</v>
      </c>
      <c r="C78" s="7">
        <v>12</v>
      </c>
      <c r="D78" s="7">
        <v>4</v>
      </c>
      <c r="E78" s="7">
        <v>1</v>
      </c>
      <c r="F78" s="7"/>
      <c r="G78" s="7">
        <v>5</v>
      </c>
      <c r="H78" s="7">
        <v>1</v>
      </c>
      <c r="I78" s="7">
        <v>2</v>
      </c>
      <c r="J78" s="7">
        <v>1</v>
      </c>
      <c r="K78" s="7"/>
    </row>
    <row r="79" spans="1:11" x14ac:dyDescent="0.2">
      <c r="A79" s="4" t="s">
        <v>459</v>
      </c>
      <c r="B79" s="7">
        <v>8</v>
      </c>
      <c r="C79" s="7">
        <v>3</v>
      </c>
      <c r="D79" s="7"/>
      <c r="E79" s="7"/>
      <c r="F79" s="7">
        <v>1</v>
      </c>
      <c r="G79" s="7"/>
      <c r="H79" s="7"/>
      <c r="I79" s="7"/>
      <c r="J79" s="7"/>
      <c r="K79" s="7"/>
    </row>
    <row r="80" spans="1:11" x14ac:dyDescent="0.2">
      <c r="A80" s="4" t="s">
        <v>461</v>
      </c>
      <c r="B80" s="7">
        <v>1</v>
      </c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">
      <c r="A81" s="4" t="s">
        <v>463</v>
      </c>
      <c r="B81" s="7">
        <v>1</v>
      </c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">
      <c r="A82" s="4" t="s">
        <v>465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">
      <c r="A83" s="4" t="s">
        <v>467</v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">
      <c r="A84" s="4" t="s">
        <v>469</v>
      </c>
      <c r="B84" s="7">
        <v>4</v>
      </c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">
      <c r="A85" s="4" t="s">
        <v>471</v>
      </c>
      <c r="B85" s="7">
        <v>1</v>
      </c>
      <c r="C85" s="7"/>
      <c r="D85" s="7">
        <v>1</v>
      </c>
      <c r="E85" s="7"/>
      <c r="F85" s="7"/>
      <c r="G85" s="7"/>
      <c r="H85" s="7">
        <v>1</v>
      </c>
      <c r="I85" s="7"/>
      <c r="J85" s="7"/>
      <c r="K85" s="7"/>
    </row>
    <row r="86" spans="1:11" x14ac:dyDescent="0.2">
      <c r="A86" s="4" t="s">
        <v>473</v>
      </c>
      <c r="B86" s="7">
        <v>15</v>
      </c>
      <c r="C86" s="7">
        <v>3</v>
      </c>
      <c r="D86" s="7">
        <v>1</v>
      </c>
      <c r="E86" s="7"/>
      <c r="F86" s="7"/>
      <c r="G86" s="7"/>
      <c r="H86" s="7">
        <v>1</v>
      </c>
      <c r="I86" s="7"/>
      <c r="J86" s="7"/>
      <c r="K86" s="7"/>
    </row>
    <row r="87" spans="1:11" x14ac:dyDescent="0.2">
      <c r="A87" s="4" t="s">
        <v>475</v>
      </c>
      <c r="B87" s="7">
        <v>1</v>
      </c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">
      <c r="A88" s="4" t="s">
        <v>479</v>
      </c>
      <c r="B88" s="7">
        <v>2</v>
      </c>
      <c r="C88" s="7">
        <v>1</v>
      </c>
      <c r="D88" s="7"/>
      <c r="E88" s="7"/>
      <c r="F88" s="7"/>
      <c r="G88" s="7"/>
      <c r="H88" s="7"/>
      <c r="I88" s="7"/>
      <c r="J88" s="7"/>
      <c r="K88" s="7"/>
    </row>
    <row r="89" spans="1:11" x14ac:dyDescent="0.2">
      <c r="A89" s="4" t="s">
        <v>481</v>
      </c>
      <c r="B89" s="7">
        <v>7</v>
      </c>
      <c r="C89" s="7">
        <v>17</v>
      </c>
      <c r="D89" s="7">
        <v>2</v>
      </c>
      <c r="E89" s="7">
        <v>1</v>
      </c>
      <c r="F89" s="7"/>
      <c r="G89" s="7">
        <v>4</v>
      </c>
      <c r="H89" s="7">
        <v>2</v>
      </c>
      <c r="I89" s="7">
        <v>1</v>
      </c>
      <c r="J89" s="7">
        <v>1</v>
      </c>
      <c r="K89" s="7">
        <v>1</v>
      </c>
    </row>
    <row r="90" spans="1:11" x14ac:dyDescent="0.2">
      <c r="A90" s="4" t="s">
        <v>417</v>
      </c>
      <c r="B90" s="7">
        <v>9</v>
      </c>
      <c r="C90" s="7">
        <v>3</v>
      </c>
      <c r="D90" s="7">
        <v>4</v>
      </c>
      <c r="E90" s="7"/>
      <c r="F90" s="7"/>
      <c r="G90" s="7">
        <v>1</v>
      </c>
      <c r="H90" s="7">
        <v>3</v>
      </c>
      <c r="I90" s="7"/>
      <c r="J90" s="7"/>
      <c r="K90" s="7"/>
    </row>
    <row r="91" spans="1:11" x14ac:dyDescent="0.2">
      <c r="A91" s="4" t="s">
        <v>402</v>
      </c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">
      <c r="A92" s="4" t="s">
        <v>410</v>
      </c>
      <c r="B92" s="7"/>
      <c r="C92" s="7"/>
      <c r="D92" s="7">
        <v>1</v>
      </c>
      <c r="E92" s="7"/>
      <c r="F92" s="7">
        <v>1</v>
      </c>
      <c r="G92" s="7">
        <v>1</v>
      </c>
      <c r="H92" s="7">
        <v>1</v>
      </c>
      <c r="I92" s="7"/>
      <c r="J92" s="7">
        <v>1</v>
      </c>
      <c r="K92" s="7"/>
    </row>
    <row r="93" spans="1:11" x14ac:dyDescent="0.2">
      <c r="A93" s="4" t="s">
        <v>414</v>
      </c>
      <c r="B93" s="7">
        <v>9</v>
      </c>
      <c r="C93" s="7">
        <v>8</v>
      </c>
      <c r="D93" s="7">
        <v>2</v>
      </c>
      <c r="E93" s="7"/>
      <c r="F93" s="7"/>
      <c r="G93" s="7"/>
      <c r="H93" s="7"/>
      <c r="I93" s="7"/>
      <c r="J93" s="7"/>
      <c r="K93" s="7"/>
    </row>
    <row r="94" spans="1:11" x14ac:dyDescent="0.2">
      <c r="A94" s="4" t="s">
        <v>419</v>
      </c>
      <c r="B94" s="7">
        <v>3</v>
      </c>
      <c r="C94" s="7">
        <v>1</v>
      </c>
      <c r="D94" s="7">
        <v>1</v>
      </c>
      <c r="E94" s="7"/>
      <c r="F94" s="7"/>
      <c r="G94" s="7"/>
      <c r="H94" s="7">
        <v>1</v>
      </c>
      <c r="I94" s="7"/>
      <c r="J94" s="7"/>
      <c r="K94" s="7"/>
    </row>
    <row r="95" spans="1:11" x14ac:dyDescent="0.2">
      <c r="A95" s="4" t="s">
        <v>408</v>
      </c>
      <c r="B95" s="7">
        <v>6</v>
      </c>
      <c r="C95" s="7">
        <v>4</v>
      </c>
      <c r="D95" s="7"/>
      <c r="E95" s="7"/>
      <c r="F95" s="7"/>
      <c r="G95" s="7"/>
      <c r="H95" s="7">
        <v>5</v>
      </c>
      <c r="I95" s="7"/>
      <c r="J95" s="7"/>
      <c r="K95" s="7"/>
    </row>
    <row r="96" spans="1:11" x14ac:dyDescent="0.2">
      <c r="A96" s="4" t="s">
        <v>477</v>
      </c>
      <c r="B96" s="7">
        <v>5</v>
      </c>
      <c r="C96" s="7">
        <v>1</v>
      </c>
      <c r="D96" s="7">
        <v>1</v>
      </c>
      <c r="E96" s="7"/>
      <c r="F96" s="7"/>
      <c r="G96" s="7">
        <v>1</v>
      </c>
      <c r="H96" s="7">
        <v>1</v>
      </c>
      <c r="I96" s="7"/>
      <c r="J96" s="7">
        <v>1</v>
      </c>
      <c r="K96" s="7"/>
    </row>
    <row r="97" spans="1:11" x14ac:dyDescent="0.2">
      <c r="A97" s="4" t="s">
        <v>397</v>
      </c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">
      <c r="A98" s="4" t="s">
        <v>541</v>
      </c>
      <c r="B98" s="7">
        <v>189</v>
      </c>
      <c r="C98" s="7">
        <v>116</v>
      </c>
      <c r="D98" s="7">
        <v>36</v>
      </c>
      <c r="E98" s="7">
        <v>3</v>
      </c>
      <c r="F98" s="7">
        <v>3</v>
      </c>
      <c r="G98" s="7">
        <v>24</v>
      </c>
      <c r="H98" s="7">
        <v>30</v>
      </c>
      <c r="I98" s="7">
        <v>7</v>
      </c>
      <c r="J98" s="7">
        <v>8</v>
      </c>
      <c r="K98" s="7">
        <v>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EC4F-AB93-4902-B87E-E864DB95260B}">
  <sheetPr codeName="Ark25">
    <tabColor rgb="FFFF0000"/>
  </sheetPr>
  <dimension ref="D7:Z116"/>
  <sheetViews>
    <sheetView topLeftCell="A4" workbookViewId="0">
      <selection activeCell="P68" sqref="P68"/>
    </sheetView>
  </sheetViews>
  <sheetFormatPr baseColWidth="10" defaultRowHeight="12.75" x14ac:dyDescent="0.2"/>
  <cols>
    <col min="4" max="4" width="19.28515625" customWidth="1"/>
    <col min="5" max="5" width="20.28515625" customWidth="1"/>
    <col min="6" max="6" width="20.140625" customWidth="1"/>
    <col min="7" max="7" width="19.85546875" customWidth="1"/>
    <col min="8" max="8" width="17.42578125" customWidth="1"/>
  </cols>
  <sheetData>
    <row r="7" spans="4:26" x14ac:dyDescent="0.2">
      <c r="D7" t="s">
        <v>390</v>
      </c>
      <c r="E7" t="s">
        <v>391</v>
      </c>
      <c r="F7" t="s">
        <v>392</v>
      </c>
      <c r="G7" t="s">
        <v>393</v>
      </c>
      <c r="H7" t="s">
        <v>394</v>
      </c>
      <c r="I7" t="s">
        <v>395</v>
      </c>
      <c r="J7" t="s">
        <v>396</v>
      </c>
    </row>
    <row r="8" spans="4:26" x14ac:dyDescent="0.2">
      <c r="D8" t="s">
        <v>2</v>
      </c>
      <c r="E8" t="s">
        <v>397</v>
      </c>
      <c r="F8" t="s">
        <v>398</v>
      </c>
      <c r="G8" t="s">
        <v>399</v>
      </c>
      <c r="H8" t="s">
        <v>512</v>
      </c>
      <c r="I8" t="s">
        <v>400</v>
      </c>
      <c r="J8" t="s">
        <v>401</v>
      </c>
      <c r="P8" s="2" t="s">
        <v>512</v>
      </c>
      <c r="Q8" s="2" t="s">
        <v>470</v>
      </c>
    </row>
    <row r="9" spans="4:26" x14ac:dyDescent="0.2">
      <c r="D9" t="s">
        <v>85</v>
      </c>
      <c r="E9" t="s">
        <v>402</v>
      </c>
      <c r="F9" t="s">
        <v>403</v>
      </c>
      <c r="G9" t="s">
        <v>399</v>
      </c>
      <c r="H9" t="s">
        <v>404</v>
      </c>
      <c r="I9" t="s">
        <v>400</v>
      </c>
      <c r="J9" t="s">
        <v>401</v>
      </c>
      <c r="Q9" t="s">
        <v>472</v>
      </c>
    </row>
    <row r="10" spans="4:26" x14ac:dyDescent="0.2">
      <c r="D10" t="s">
        <v>98</v>
      </c>
      <c r="E10" t="s">
        <v>405</v>
      </c>
      <c r="F10" t="s">
        <v>406</v>
      </c>
      <c r="G10" t="s">
        <v>407</v>
      </c>
      <c r="H10" t="s">
        <v>545</v>
      </c>
      <c r="I10" t="s">
        <v>400</v>
      </c>
      <c r="J10" t="s">
        <v>401</v>
      </c>
      <c r="Q10" t="s">
        <v>435</v>
      </c>
      <c r="T10" t="s">
        <v>536</v>
      </c>
      <c r="W10" t="s">
        <v>537</v>
      </c>
    </row>
    <row r="11" spans="4:26" x14ac:dyDescent="0.2">
      <c r="D11" t="s">
        <v>145</v>
      </c>
      <c r="E11" t="s">
        <v>402</v>
      </c>
      <c r="F11" t="s">
        <v>403</v>
      </c>
      <c r="G11" t="s">
        <v>399</v>
      </c>
      <c r="H11" t="s">
        <v>404</v>
      </c>
      <c r="I11" t="s">
        <v>400</v>
      </c>
      <c r="J11" t="s">
        <v>401</v>
      </c>
      <c r="Q11" t="s">
        <v>433</v>
      </c>
      <c r="T11" t="s">
        <v>538</v>
      </c>
    </row>
    <row r="12" spans="4:26" x14ac:dyDescent="0.2">
      <c r="D12" t="s">
        <v>148</v>
      </c>
      <c r="E12" t="s">
        <v>408</v>
      </c>
      <c r="F12" t="s">
        <v>409</v>
      </c>
      <c r="G12" t="s">
        <v>399</v>
      </c>
      <c r="H12" t="s">
        <v>512</v>
      </c>
      <c r="I12" t="s">
        <v>400</v>
      </c>
      <c r="J12" t="s">
        <v>401</v>
      </c>
      <c r="Q12" t="s">
        <v>409</v>
      </c>
    </row>
    <row r="13" spans="4:26" x14ac:dyDescent="0.2">
      <c r="D13" t="s">
        <v>157</v>
      </c>
      <c r="E13" t="s">
        <v>410</v>
      </c>
      <c r="F13" t="s">
        <v>411</v>
      </c>
      <c r="G13" t="s">
        <v>399</v>
      </c>
      <c r="H13" t="s">
        <v>404</v>
      </c>
      <c r="I13" t="s">
        <v>400</v>
      </c>
      <c r="J13" t="s">
        <v>401</v>
      </c>
      <c r="Q13" t="s">
        <v>474</v>
      </c>
      <c r="T13" s="1" t="s">
        <v>513</v>
      </c>
      <c r="U13" s="1" t="s">
        <v>514</v>
      </c>
      <c r="V13" s="1"/>
      <c r="W13" s="1" t="s">
        <v>513</v>
      </c>
      <c r="X13" s="1" t="s">
        <v>515</v>
      </c>
      <c r="Y13" s="1" t="s">
        <v>516</v>
      </c>
      <c r="Z13" s="1" t="s">
        <v>517</v>
      </c>
    </row>
    <row r="14" spans="4:26" x14ac:dyDescent="0.2">
      <c r="D14" t="s">
        <v>162</v>
      </c>
      <c r="E14" t="s">
        <v>412</v>
      </c>
      <c r="F14" t="s">
        <v>413</v>
      </c>
      <c r="G14" t="s">
        <v>399</v>
      </c>
      <c r="H14" t="s">
        <v>404</v>
      </c>
      <c r="I14" t="s">
        <v>400</v>
      </c>
      <c r="J14" t="s">
        <v>401</v>
      </c>
      <c r="Q14" t="s">
        <v>398</v>
      </c>
      <c r="T14" t="s">
        <v>406</v>
      </c>
      <c r="U14" t="s">
        <v>449</v>
      </c>
      <c r="W14" t="s">
        <v>406</v>
      </c>
      <c r="X14" t="s">
        <v>518</v>
      </c>
      <c r="Y14" t="s">
        <v>456</v>
      </c>
      <c r="Z14" t="s">
        <v>470</v>
      </c>
    </row>
    <row r="15" spans="4:26" x14ac:dyDescent="0.2">
      <c r="D15" t="s">
        <v>163</v>
      </c>
      <c r="E15" t="s">
        <v>414</v>
      </c>
      <c r="F15" t="s">
        <v>415</v>
      </c>
      <c r="G15" t="s">
        <v>416</v>
      </c>
      <c r="H15" t="s">
        <v>404</v>
      </c>
      <c r="I15" t="s">
        <v>400</v>
      </c>
      <c r="J15" t="s">
        <v>401</v>
      </c>
      <c r="Q15" t="s">
        <v>442</v>
      </c>
      <c r="T15" t="s">
        <v>446</v>
      </c>
      <c r="U15" t="s">
        <v>519</v>
      </c>
      <c r="W15" t="s">
        <v>446</v>
      </c>
      <c r="X15" t="s">
        <v>520</v>
      </c>
      <c r="Y15" t="s">
        <v>482</v>
      </c>
      <c r="Z15" t="s">
        <v>431</v>
      </c>
    </row>
    <row r="16" spans="4:26" x14ac:dyDescent="0.2">
      <c r="D16" t="s">
        <v>166</v>
      </c>
      <c r="E16" t="s">
        <v>408</v>
      </c>
      <c r="F16" t="s">
        <v>409</v>
      </c>
      <c r="G16" t="s">
        <v>399</v>
      </c>
      <c r="H16" t="s">
        <v>512</v>
      </c>
      <c r="I16" t="s">
        <v>400</v>
      </c>
      <c r="J16" t="s">
        <v>401</v>
      </c>
      <c r="Q16" t="s">
        <v>462</v>
      </c>
      <c r="T16" t="s">
        <v>415</v>
      </c>
      <c r="U16" t="s">
        <v>521</v>
      </c>
      <c r="W16" t="s">
        <v>415</v>
      </c>
      <c r="X16" t="s">
        <v>476</v>
      </c>
      <c r="Y16" t="s">
        <v>522</v>
      </c>
      <c r="Z16" t="s">
        <v>472</v>
      </c>
    </row>
    <row r="17" spans="4:26" x14ac:dyDescent="0.2">
      <c r="D17" t="s">
        <v>169</v>
      </c>
      <c r="E17" t="s">
        <v>417</v>
      </c>
      <c r="F17" t="s">
        <v>418</v>
      </c>
      <c r="G17" t="s">
        <v>416</v>
      </c>
      <c r="H17" t="s">
        <v>545</v>
      </c>
      <c r="I17" t="s">
        <v>400</v>
      </c>
      <c r="J17" t="s">
        <v>401</v>
      </c>
      <c r="P17" s="2" t="s">
        <v>425</v>
      </c>
      <c r="Q17" s="2" t="s">
        <v>431</v>
      </c>
      <c r="T17" t="s">
        <v>518</v>
      </c>
      <c r="U17" t="s">
        <v>411</v>
      </c>
      <c r="W17" t="s">
        <v>518</v>
      </c>
      <c r="X17" t="s">
        <v>523</v>
      </c>
      <c r="Y17" t="s">
        <v>524</v>
      </c>
      <c r="Z17" t="s">
        <v>464</v>
      </c>
    </row>
    <row r="18" spans="4:26" x14ac:dyDescent="0.2">
      <c r="D18" t="s">
        <v>174</v>
      </c>
      <c r="E18" t="s">
        <v>414</v>
      </c>
      <c r="F18" t="s">
        <v>415</v>
      </c>
      <c r="G18" t="s">
        <v>416</v>
      </c>
      <c r="H18" t="s">
        <v>404</v>
      </c>
      <c r="I18" t="s">
        <v>400</v>
      </c>
      <c r="J18" t="s">
        <v>401</v>
      </c>
      <c r="Q18" t="s">
        <v>464</v>
      </c>
      <c r="T18" t="s">
        <v>525</v>
      </c>
      <c r="U18" t="s">
        <v>413</v>
      </c>
      <c r="W18" t="s">
        <v>525</v>
      </c>
      <c r="X18" t="s">
        <v>413</v>
      </c>
      <c r="Y18" t="s">
        <v>458</v>
      </c>
      <c r="Z18" t="s">
        <v>452</v>
      </c>
    </row>
    <row r="19" spans="4:26" x14ac:dyDescent="0.2">
      <c r="D19" t="s">
        <v>177</v>
      </c>
      <c r="E19" t="s">
        <v>419</v>
      </c>
      <c r="F19" t="s">
        <v>420</v>
      </c>
      <c r="G19" t="s">
        <v>416</v>
      </c>
      <c r="H19" t="s">
        <v>404</v>
      </c>
      <c r="I19" t="s">
        <v>400</v>
      </c>
      <c r="J19" t="s">
        <v>401</v>
      </c>
      <c r="Q19" t="s">
        <v>452</v>
      </c>
      <c r="T19" t="s">
        <v>526</v>
      </c>
      <c r="U19" t="s">
        <v>520</v>
      </c>
      <c r="W19" t="s">
        <v>526</v>
      </c>
      <c r="X19" t="s">
        <v>519</v>
      </c>
      <c r="Y19" t="s">
        <v>439</v>
      </c>
      <c r="Z19" t="s">
        <v>433</v>
      </c>
    </row>
    <row r="20" spans="4:26" x14ac:dyDescent="0.2">
      <c r="D20" t="s">
        <v>180</v>
      </c>
      <c r="E20" t="s">
        <v>419</v>
      </c>
      <c r="F20" t="s">
        <v>420</v>
      </c>
      <c r="G20" t="s">
        <v>416</v>
      </c>
      <c r="H20" t="s">
        <v>404</v>
      </c>
      <c r="I20" t="s">
        <v>400</v>
      </c>
      <c r="J20" t="s">
        <v>401</v>
      </c>
      <c r="Q20" t="s">
        <v>468</v>
      </c>
      <c r="T20" t="s">
        <v>435</v>
      </c>
      <c r="U20" t="s">
        <v>420</v>
      </c>
      <c r="W20" t="s">
        <v>435</v>
      </c>
      <c r="X20" t="s">
        <v>411</v>
      </c>
      <c r="Y20" t="s">
        <v>527</v>
      </c>
      <c r="Z20" t="s">
        <v>528</v>
      </c>
    </row>
    <row r="21" spans="4:26" x14ac:dyDescent="0.2">
      <c r="D21" t="s">
        <v>181</v>
      </c>
      <c r="E21" t="s">
        <v>421</v>
      </c>
      <c r="F21" t="s">
        <v>422</v>
      </c>
      <c r="G21" t="s">
        <v>416</v>
      </c>
      <c r="H21" t="s">
        <v>404</v>
      </c>
      <c r="I21" t="s">
        <v>400</v>
      </c>
      <c r="J21" t="s">
        <v>401</v>
      </c>
      <c r="Q21" t="s">
        <v>424</v>
      </c>
      <c r="T21" t="s">
        <v>439</v>
      </c>
      <c r="U21" t="s">
        <v>529</v>
      </c>
      <c r="W21" t="s">
        <v>439</v>
      </c>
      <c r="X21" t="s">
        <v>480</v>
      </c>
      <c r="Y21" t="s">
        <v>435</v>
      </c>
      <c r="Z21" t="s">
        <v>424</v>
      </c>
    </row>
    <row r="22" spans="4:26" x14ac:dyDescent="0.2">
      <c r="D22" t="s">
        <v>182</v>
      </c>
      <c r="E22" t="s">
        <v>423</v>
      </c>
      <c r="F22" t="s">
        <v>424</v>
      </c>
      <c r="G22" t="s">
        <v>407</v>
      </c>
      <c r="H22" t="s">
        <v>425</v>
      </c>
      <c r="I22" t="s">
        <v>400</v>
      </c>
      <c r="J22" t="s">
        <v>401</v>
      </c>
      <c r="Q22" t="s">
        <v>427</v>
      </c>
      <c r="T22" t="s">
        <v>454</v>
      </c>
      <c r="U22" t="s">
        <v>422</v>
      </c>
      <c r="W22" t="s">
        <v>454</v>
      </c>
      <c r="X22" t="s">
        <v>449</v>
      </c>
      <c r="Y22" t="s">
        <v>530</v>
      </c>
      <c r="Z22" t="s">
        <v>427</v>
      </c>
    </row>
    <row r="23" spans="4:26" x14ac:dyDescent="0.2">
      <c r="D23" t="s">
        <v>185</v>
      </c>
      <c r="E23" t="s">
        <v>426</v>
      </c>
      <c r="F23" t="s">
        <v>427</v>
      </c>
      <c r="G23" t="s">
        <v>407</v>
      </c>
      <c r="H23" t="s">
        <v>425</v>
      </c>
      <c r="I23" t="s">
        <v>400</v>
      </c>
      <c r="J23" t="s">
        <v>401</v>
      </c>
      <c r="Q23" t="s">
        <v>429</v>
      </c>
      <c r="T23" t="s">
        <v>456</v>
      </c>
      <c r="U23" t="s">
        <v>424</v>
      </c>
      <c r="W23" t="s">
        <v>456</v>
      </c>
      <c r="X23" t="s">
        <v>531</v>
      </c>
      <c r="Y23" t="s">
        <v>532</v>
      </c>
      <c r="Z23" t="s">
        <v>466</v>
      </c>
    </row>
    <row r="24" spans="4:26" x14ac:dyDescent="0.2">
      <c r="D24" t="s">
        <v>190</v>
      </c>
      <c r="E24" t="s">
        <v>408</v>
      </c>
      <c r="F24" t="s">
        <v>409</v>
      </c>
      <c r="G24" t="s">
        <v>399</v>
      </c>
      <c r="H24" t="s">
        <v>512</v>
      </c>
      <c r="I24" t="s">
        <v>400</v>
      </c>
      <c r="J24" t="s">
        <v>401</v>
      </c>
      <c r="Q24" t="s">
        <v>466</v>
      </c>
      <c r="T24" t="s">
        <v>458</v>
      </c>
      <c r="U24" t="s">
        <v>427</v>
      </c>
      <c r="W24" t="s">
        <v>458</v>
      </c>
      <c r="X24" t="s">
        <v>422</v>
      </c>
      <c r="Y24" t="s">
        <v>526</v>
      </c>
      <c r="Z24" t="s">
        <v>444</v>
      </c>
    </row>
    <row r="25" spans="4:26" x14ac:dyDescent="0.2">
      <c r="D25" t="s">
        <v>191</v>
      </c>
      <c r="E25" t="s">
        <v>408</v>
      </c>
      <c r="F25" t="s">
        <v>409</v>
      </c>
      <c r="G25" t="s">
        <v>399</v>
      </c>
      <c r="H25" t="s">
        <v>512</v>
      </c>
      <c r="I25" t="s">
        <v>400</v>
      </c>
      <c r="J25" t="s">
        <v>401</v>
      </c>
      <c r="Q25" t="s">
        <v>444</v>
      </c>
      <c r="T25" t="s">
        <v>460</v>
      </c>
      <c r="U25" t="s">
        <v>527</v>
      </c>
      <c r="W25" t="s">
        <v>460</v>
      </c>
      <c r="X25" t="s">
        <v>529</v>
      </c>
      <c r="Y25" t="s">
        <v>474</v>
      </c>
    </row>
    <row r="26" spans="4:26" x14ac:dyDescent="0.2">
      <c r="D26" t="s">
        <v>194</v>
      </c>
      <c r="E26" t="s">
        <v>428</v>
      </c>
      <c r="F26" t="s">
        <v>429</v>
      </c>
      <c r="G26" t="s">
        <v>407</v>
      </c>
      <c r="H26" t="s">
        <v>425</v>
      </c>
      <c r="I26" t="s">
        <v>400</v>
      </c>
      <c r="J26" t="s">
        <v>401</v>
      </c>
      <c r="P26" s="2" t="s">
        <v>545</v>
      </c>
      <c r="Q26" s="2" t="s">
        <v>456</v>
      </c>
      <c r="T26" t="s">
        <v>482</v>
      </c>
      <c r="U26" t="s">
        <v>429</v>
      </c>
      <c r="W26" t="s">
        <v>482</v>
      </c>
      <c r="X26" t="s">
        <v>521</v>
      </c>
      <c r="Y26" t="s">
        <v>533</v>
      </c>
    </row>
    <row r="27" spans="4:26" x14ac:dyDescent="0.2">
      <c r="D27" t="s">
        <v>195</v>
      </c>
      <c r="E27" t="s">
        <v>430</v>
      </c>
      <c r="F27" t="s">
        <v>431</v>
      </c>
      <c r="G27" t="s">
        <v>407</v>
      </c>
      <c r="H27" t="s">
        <v>425</v>
      </c>
      <c r="I27" t="s">
        <v>400</v>
      </c>
      <c r="J27" t="s">
        <v>401</v>
      </c>
      <c r="Q27" t="s">
        <v>482</v>
      </c>
      <c r="U27" t="s">
        <v>431</v>
      </c>
      <c r="X27" t="s">
        <v>534</v>
      </c>
      <c r="Y27" t="s">
        <v>442</v>
      </c>
    </row>
    <row r="28" spans="4:26" x14ac:dyDescent="0.2">
      <c r="D28" t="s">
        <v>196</v>
      </c>
      <c r="E28" t="s">
        <v>432</v>
      </c>
      <c r="F28" t="s">
        <v>433</v>
      </c>
      <c r="G28" t="s">
        <v>407</v>
      </c>
      <c r="H28" t="s">
        <v>512</v>
      </c>
      <c r="I28" t="s">
        <v>400</v>
      </c>
      <c r="J28" t="s">
        <v>401</v>
      </c>
      <c r="Q28" t="s">
        <v>418</v>
      </c>
      <c r="U28" t="s">
        <v>433</v>
      </c>
      <c r="X28" t="s">
        <v>415</v>
      </c>
      <c r="Y28" t="s">
        <v>437</v>
      </c>
    </row>
    <row r="29" spans="4:26" x14ac:dyDescent="0.2">
      <c r="D29" t="s">
        <v>199</v>
      </c>
      <c r="E29" t="s">
        <v>434</v>
      </c>
      <c r="F29" t="s">
        <v>435</v>
      </c>
      <c r="G29" t="s">
        <v>407</v>
      </c>
      <c r="H29" t="s">
        <v>512</v>
      </c>
      <c r="I29" t="s">
        <v>400</v>
      </c>
      <c r="J29" t="s">
        <v>401</v>
      </c>
      <c r="Q29" t="s">
        <v>458</v>
      </c>
      <c r="U29" t="s">
        <v>437</v>
      </c>
      <c r="X29" t="s">
        <v>420</v>
      </c>
      <c r="Y29" t="s">
        <v>462</v>
      </c>
    </row>
    <row r="30" spans="4:26" x14ac:dyDescent="0.2">
      <c r="D30" t="s">
        <v>202</v>
      </c>
      <c r="E30" t="s">
        <v>436</v>
      </c>
      <c r="F30" t="s">
        <v>437</v>
      </c>
      <c r="G30" t="s">
        <v>399</v>
      </c>
      <c r="H30" t="s">
        <v>545</v>
      </c>
      <c r="I30" t="s">
        <v>400</v>
      </c>
      <c r="J30" t="s">
        <v>401</v>
      </c>
      <c r="Q30" t="s">
        <v>439</v>
      </c>
      <c r="U30" t="s">
        <v>522</v>
      </c>
      <c r="Y30" t="s">
        <v>446</v>
      </c>
    </row>
    <row r="31" spans="4:26" x14ac:dyDescent="0.2">
      <c r="D31" t="s">
        <v>205</v>
      </c>
      <c r="E31" t="s">
        <v>405</v>
      </c>
      <c r="F31" t="s">
        <v>406</v>
      </c>
      <c r="G31" t="s">
        <v>407</v>
      </c>
      <c r="H31" t="s">
        <v>545</v>
      </c>
      <c r="I31" t="s">
        <v>400</v>
      </c>
      <c r="J31" t="s">
        <v>401</v>
      </c>
      <c r="Q31" t="s">
        <v>437</v>
      </c>
      <c r="U31" t="s">
        <v>442</v>
      </c>
      <c r="Y31" t="s">
        <v>454</v>
      </c>
    </row>
    <row r="32" spans="4:26" x14ac:dyDescent="0.2">
      <c r="D32" t="s">
        <v>206</v>
      </c>
      <c r="E32" t="s">
        <v>438</v>
      </c>
      <c r="F32" t="s">
        <v>439</v>
      </c>
      <c r="G32" t="s">
        <v>440</v>
      </c>
      <c r="H32" t="s">
        <v>545</v>
      </c>
      <c r="I32" t="s">
        <v>400</v>
      </c>
      <c r="J32" t="s">
        <v>401</v>
      </c>
      <c r="Q32" t="s">
        <v>446</v>
      </c>
      <c r="U32" t="s">
        <v>444</v>
      </c>
      <c r="Y32" t="s">
        <v>406</v>
      </c>
    </row>
    <row r="33" spans="4:25" x14ac:dyDescent="0.2">
      <c r="D33" t="s">
        <v>207</v>
      </c>
      <c r="E33" t="s">
        <v>441</v>
      </c>
      <c r="F33" t="s">
        <v>442</v>
      </c>
      <c r="G33" t="s">
        <v>440</v>
      </c>
      <c r="H33" t="s">
        <v>512</v>
      </c>
      <c r="I33" t="s">
        <v>400</v>
      </c>
      <c r="J33" t="s">
        <v>401</v>
      </c>
      <c r="Q33" t="s">
        <v>454</v>
      </c>
      <c r="U33" t="s">
        <v>452</v>
      </c>
      <c r="Y33" t="s">
        <v>460</v>
      </c>
    </row>
    <row r="34" spans="4:25" x14ac:dyDescent="0.2">
      <c r="D34" t="s">
        <v>208</v>
      </c>
      <c r="E34" t="s">
        <v>443</v>
      </c>
      <c r="F34" t="s">
        <v>444</v>
      </c>
      <c r="G34" t="s">
        <v>440</v>
      </c>
      <c r="H34" t="s">
        <v>425</v>
      </c>
      <c r="I34" t="s">
        <v>400</v>
      </c>
      <c r="J34" t="s">
        <v>401</v>
      </c>
      <c r="Q34" t="s">
        <v>406</v>
      </c>
      <c r="U34" t="s">
        <v>530</v>
      </c>
      <c r="Y34" t="s">
        <v>535</v>
      </c>
    </row>
    <row r="35" spans="4:25" x14ac:dyDescent="0.2">
      <c r="D35" t="s">
        <v>209</v>
      </c>
      <c r="E35" t="s">
        <v>445</v>
      </c>
      <c r="F35" t="s">
        <v>446</v>
      </c>
      <c r="G35" t="s">
        <v>447</v>
      </c>
      <c r="H35" t="s">
        <v>545</v>
      </c>
      <c r="I35" t="s">
        <v>400</v>
      </c>
      <c r="J35" t="s">
        <v>401</v>
      </c>
      <c r="Q35" t="s">
        <v>460</v>
      </c>
      <c r="U35" t="s">
        <v>535</v>
      </c>
    </row>
    <row r="36" spans="4:25" x14ac:dyDescent="0.2">
      <c r="D36" t="s">
        <v>210</v>
      </c>
      <c r="E36" t="s">
        <v>448</v>
      </c>
      <c r="F36" t="s">
        <v>449</v>
      </c>
      <c r="G36" t="s">
        <v>450</v>
      </c>
      <c r="H36" t="s">
        <v>404</v>
      </c>
      <c r="I36" t="s">
        <v>400</v>
      </c>
      <c r="J36" t="s">
        <v>401</v>
      </c>
      <c r="P36" s="2" t="s">
        <v>404</v>
      </c>
      <c r="Q36" s="2" t="s">
        <v>476</v>
      </c>
      <c r="U36" t="s">
        <v>532</v>
      </c>
    </row>
    <row r="37" spans="4:25" x14ac:dyDescent="0.2">
      <c r="D37" t="s">
        <v>211</v>
      </c>
      <c r="E37" t="s">
        <v>451</v>
      </c>
      <c r="F37" t="s">
        <v>452</v>
      </c>
      <c r="G37" t="s">
        <v>440</v>
      </c>
      <c r="H37" t="s">
        <v>425</v>
      </c>
      <c r="I37" t="s">
        <v>400</v>
      </c>
      <c r="J37" t="s">
        <v>401</v>
      </c>
      <c r="Q37" t="s">
        <v>413</v>
      </c>
      <c r="U37" t="s">
        <v>462</v>
      </c>
    </row>
    <row r="38" spans="4:25" x14ac:dyDescent="0.2">
      <c r="D38" t="s">
        <v>212</v>
      </c>
      <c r="E38" t="s">
        <v>453</v>
      </c>
      <c r="F38" t="s">
        <v>454</v>
      </c>
      <c r="G38" t="s">
        <v>440</v>
      </c>
      <c r="H38" t="s">
        <v>545</v>
      </c>
      <c r="I38" t="s">
        <v>400</v>
      </c>
      <c r="J38" t="s">
        <v>401</v>
      </c>
      <c r="Q38" t="s">
        <v>403</v>
      </c>
      <c r="U38" t="s">
        <v>464</v>
      </c>
    </row>
    <row r="39" spans="4:25" x14ac:dyDescent="0.2">
      <c r="D39" t="s">
        <v>213</v>
      </c>
      <c r="E39" t="s">
        <v>455</v>
      </c>
      <c r="F39" t="s">
        <v>456</v>
      </c>
      <c r="G39" t="s">
        <v>440</v>
      </c>
      <c r="H39" t="s">
        <v>545</v>
      </c>
      <c r="I39" t="s">
        <v>400</v>
      </c>
      <c r="J39" t="s">
        <v>401</v>
      </c>
      <c r="Q39" t="s">
        <v>411</v>
      </c>
      <c r="U39" t="s">
        <v>466</v>
      </c>
    </row>
    <row r="40" spans="4:25" x14ac:dyDescent="0.2">
      <c r="D40" t="s">
        <v>218</v>
      </c>
      <c r="E40" t="s">
        <v>417</v>
      </c>
      <c r="F40" t="s">
        <v>418</v>
      </c>
      <c r="G40" t="s">
        <v>416</v>
      </c>
      <c r="H40" t="s">
        <v>545</v>
      </c>
      <c r="I40" t="s">
        <v>400</v>
      </c>
      <c r="J40" t="s">
        <v>401</v>
      </c>
      <c r="Q40" t="s">
        <v>480</v>
      </c>
      <c r="U40" t="s">
        <v>468</v>
      </c>
    </row>
    <row r="41" spans="4:25" x14ac:dyDescent="0.2">
      <c r="D41" t="s">
        <v>219</v>
      </c>
      <c r="E41" t="s">
        <v>457</v>
      </c>
      <c r="F41" t="s">
        <v>458</v>
      </c>
      <c r="G41" t="s">
        <v>447</v>
      </c>
      <c r="H41" t="s">
        <v>545</v>
      </c>
      <c r="I41" t="s">
        <v>400</v>
      </c>
      <c r="J41" t="s">
        <v>401</v>
      </c>
      <c r="Q41" t="s">
        <v>449</v>
      </c>
      <c r="U41" t="s">
        <v>470</v>
      </c>
    </row>
    <row r="42" spans="4:25" x14ac:dyDescent="0.2">
      <c r="D42" t="s">
        <v>220</v>
      </c>
      <c r="E42" t="s">
        <v>459</v>
      </c>
      <c r="F42" t="s">
        <v>460</v>
      </c>
      <c r="G42" t="s">
        <v>447</v>
      </c>
      <c r="H42" t="s">
        <v>545</v>
      </c>
      <c r="I42" t="s">
        <v>400</v>
      </c>
      <c r="J42" t="s">
        <v>401</v>
      </c>
      <c r="Q42" t="s">
        <v>478</v>
      </c>
      <c r="U42" t="s">
        <v>472</v>
      </c>
    </row>
    <row r="43" spans="4:25" x14ac:dyDescent="0.2">
      <c r="D43" t="s">
        <v>221</v>
      </c>
      <c r="E43" t="s">
        <v>445</v>
      </c>
      <c r="F43" t="s">
        <v>446</v>
      </c>
      <c r="G43" t="s">
        <v>447</v>
      </c>
      <c r="H43" t="s">
        <v>545</v>
      </c>
      <c r="I43" t="s">
        <v>400</v>
      </c>
      <c r="J43" t="s">
        <v>401</v>
      </c>
      <c r="Q43" t="s">
        <v>422</v>
      </c>
      <c r="U43" t="s">
        <v>474</v>
      </c>
    </row>
    <row r="44" spans="4:25" x14ac:dyDescent="0.2">
      <c r="D44" t="s">
        <v>222</v>
      </c>
      <c r="E44" t="s">
        <v>448</v>
      </c>
      <c r="F44" t="s">
        <v>449</v>
      </c>
      <c r="G44" t="s">
        <v>450</v>
      </c>
      <c r="H44" t="s">
        <v>404</v>
      </c>
      <c r="I44" t="s">
        <v>400</v>
      </c>
      <c r="J44" t="s">
        <v>401</v>
      </c>
      <c r="Q44" t="s">
        <v>415</v>
      </c>
      <c r="U44" t="s">
        <v>523</v>
      </c>
    </row>
    <row r="45" spans="4:25" x14ac:dyDescent="0.2">
      <c r="D45" t="s">
        <v>223</v>
      </c>
      <c r="E45" t="s">
        <v>461</v>
      </c>
      <c r="F45" t="s">
        <v>462</v>
      </c>
      <c r="G45" t="s">
        <v>447</v>
      </c>
      <c r="H45" t="s">
        <v>512</v>
      </c>
      <c r="I45" t="s">
        <v>400</v>
      </c>
      <c r="J45" t="s">
        <v>401</v>
      </c>
      <c r="Q45" t="s">
        <v>420</v>
      </c>
      <c r="U45" t="s">
        <v>476</v>
      </c>
    </row>
    <row r="46" spans="4:25" x14ac:dyDescent="0.2">
      <c r="D46" t="s">
        <v>224</v>
      </c>
      <c r="E46" t="s">
        <v>463</v>
      </c>
      <c r="F46" t="s">
        <v>464</v>
      </c>
      <c r="G46" t="s">
        <v>450</v>
      </c>
      <c r="H46" t="s">
        <v>425</v>
      </c>
      <c r="I46" t="s">
        <v>400</v>
      </c>
      <c r="J46" t="s">
        <v>401</v>
      </c>
      <c r="U46" t="s">
        <v>534</v>
      </c>
    </row>
    <row r="47" spans="4:25" x14ac:dyDescent="0.2">
      <c r="D47" t="s">
        <v>225</v>
      </c>
      <c r="E47" t="s">
        <v>465</v>
      </c>
      <c r="F47" t="s">
        <v>466</v>
      </c>
      <c r="G47" t="s">
        <v>450</v>
      </c>
      <c r="H47" t="s">
        <v>425</v>
      </c>
      <c r="I47" t="s">
        <v>400</v>
      </c>
      <c r="J47" t="s">
        <v>401</v>
      </c>
      <c r="U47" t="s">
        <v>531</v>
      </c>
    </row>
    <row r="48" spans="4:25" x14ac:dyDescent="0.2">
      <c r="D48" t="s">
        <v>226</v>
      </c>
      <c r="E48" t="s">
        <v>467</v>
      </c>
      <c r="F48" t="s">
        <v>468</v>
      </c>
      <c r="G48" t="s">
        <v>450</v>
      </c>
      <c r="H48" t="s">
        <v>425</v>
      </c>
      <c r="I48" t="s">
        <v>400</v>
      </c>
      <c r="J48" t="s">
        <v>401</v>
      </c>
      <c r="U48" t="s">
        <v>480</v>
      </c>
    </row>
    <row r="49" spans="4:10" x14ac:dyDescent="0.2">
      <c r="D49" t="s">
        <v>227</v>
      </c>
      <c r="E49" t="s">
        <v>469</v>
      </c>
      <c r="F49" t="s">
        <v>470</v>
      </c>
      <c r="G49" t="s">
        <v>450</v>
      </c>
      <c r="H49" t="s">
        <v>512</v>
      </c>
      <c r="I49" t="s">
        <v>400</v>
      </c>
      <c r="J49" t="s">
        <v>401</v>
      </c>
    </row>
    <row r="50" spans="4:10" x14ac:dyDescent="0.2">
      <c r="D50" t="s">
        <v>228</v>
      </c>
      <c r="E50" t="s">
        <v>471</v>
      </c>
      <c r="F50" t="s">
        <v>472</v>
      </c>
      <c r="G50" t="s">
        <v>450</v>
      </c>
      <c r="H50" t="s">
        <v>512</v>
      </c>
      <c r="I50" t="s">
        <v>400</v>
      </c>
      <c r="J50" t="s">
        <v>401</v>
      </c>
    </row>
    <row r="51" spans="4:10" x14ac:dyDescent="0.2">
      <c r="D51" t="s">
        <v>229</v>
      </c>
      <c r="E51" t="s">
        <v>473</v>
      </c>
      <c r="F51" t="s">
        <v>474</v>
      </c>
      <c r="G51" t="s">
        <v>450</v>
      </c>
      <c r="H51" t="s">
        <v>512</v>
      </c>
      <c r="I51" t="s">
        <v>400</v>
      </c>
      <c r="J51" t="s">
        <v>401</v>
      </c>
    </row>
    <row r="52" spans="4:10" x14ac:dyDescent="0.2">
      <c r="D52" t="s">
        <v>232</v>
      </c>
      <c r="E52" t="s">
        <v>448</v>
      </c>
      <c r="F52" t="s">
        <v>449</v>
      </c>
      <c r="G52" t="s">
        <v>450</v>
      </c>
      <c r="H52" t="s">
        <v>404</v>
      </c>
      <c r="I52" t="s">
        <v>400</v>
      </c>
      <c r="J52" t="s">
        <v>401</v>
      </c>
    </row>
    <row r="53" spans="4:10" x14ac:dyDescent="0.2">
      <c r="D53" t="s">
        <v>233</v>
      </c>
      <c r="E53" t="s">
        <v>475</v>
      </c>
      <c r="F53" t="s">
        <v>476</v>
      </c>
      <c r="G53" t="s">
        <v>450</v>
      </c>
      <c r="H53" t="s">
        <v>404</v>
      </c>
      <c r="I53" t="s">
        <v>400</v>
      </c>
      <c r="J53" t="s">
        <v>401</v>
      </c>
    </row>
    <row r="54" spans="4:10" x14ac:dyDescent="0.2">
      <c r="D54" t="s">
        <v>234</v>
      </c>
      <c r="E54" t="s">
        <v>477</v>
      </c>
      <c r="F54" t="s">
        <v>478</v>
      </c>
      <c r="G54" t="s">
        <v>450</v>
      </c>
      <c r="H54" t="s">
        <v>404</v>
      </c>
      <c r="I54" t="s">
        <v>400</v>
      </c>
      <c r="J54" t="s">
        <v>401</v>
      </c>
    </row>
    <row r="55" spans="4:10" x14ac:dyDescent="0.2">
      <c r="D55" t="s">
        <v>235</v>
      </c>
      <c r="E55" t="s">
        <v>477</v>
      </c>
      <c r="F55" t="s">
        <v>478</v>
      </c>
      <c r="G55" t="s">
        <v>450</v>
      </c>
      <c r="H55" t="s">
        <v>404</v>
      </c>
      <c r="I55" t="s">
        <v>400</v>
      </c>
      <c r="J55" t="s">
        <v>401</v>
      </c>
    </row>
    <row r="56" spans="4:10" x14ac:dyDescent="0.2">
      <c r="D56" t="s">
        <v>236</v>
      </c>
      <c r="E56" t="s">
        <v>479</v>
      </c>
      <c r="F56" t="s">
        <v>480</v>
      </c>
      <c r="G56" t="s">
        <v>450</v>
      </c>
      <c r="H56" t="s">
        <v>404</v>
      </c>
      <c r="I56" t="s">
        <v>400</v>
      </c>
      <c r="J56" t="s">
        <v>401</v>
      </c>
    </row>
    <row r="57" spans="4:10" x14ac:dyDescent="0.2">
      <c r="D57" t="s">
        <v>237</v>
      </c>
      <c r="E57" t="s">
        <v>481</v>
      </c>
      <c r="F57" t="s">
        <v>482</v>
      </c>
      <c r="G57" t="s">
        <v>447</v>
      </c>
      <c r="H57" t="s">
        <v>545</v>
      </c>
      <c r="I57" t="s">
        <v>400</v>
      </c>
      <c r="J57" t="s">
        <v>401</v>
      </c>
    </row>
    <row r="58" spans="4:10" x14ac:dyDescent="0.2">
      <c r="D58" t="s">
        <v>255</v>
      </c>
      <c r="E58" t="s">
        <v>408</v>
      </c>
      <c r="F58" t="s">
        <v>409</v>
      </c>
      <c r="G58" t="s">
        <v>399</v>
      </c>
      <c r="H58" t="s">
        <v>512</v>
      </c>
      <c r="I58" t="s">
        <v>400</v>
      </c>
      <c r="J58" t="s">
        <v>401</v>
      </c>
    </row>
    <row r="59" spans="4:10" x14ac:dyDescent="0.2">
      <c r="D59" t="s">
        <v>256</v>
      </c>
      <c r="E59" t="s">
        <v>414</v>
      </c>
      <c r="F59" t="s">
        <v>415</v>
      </c>
      <c r="G59" t="s">
        <v>416</v>
      </c>
      <c r="H59" t="s">
        <v>404</v>
      </c>
      <c r="I59" t="s">
        <v>400</v>
      </c>
      <c r="J59" t="s">
        <v>401</v>
      </c>
    </row>
    <row r="60" spans="4:10" x14ac:dyDescent="0.2">
      <c r="D60" t="s">
        <v>290</v>
      </c>
      <c r="E60" t="s">
        <v>475</v>
      </c>
      <c r="F60" t="s">
        <v>476</v>
      </c>
      <c r="G60" t="s">
        <v>450</v>
      </c>
      <c r="H60" t="s">
        <v>404</v>
      </c>
      <c r="I60" t="s">
        <v>400</v>
      </c>
      <c r="J60" t="s">
        <v>401</v>
      </c>
    </row>
    <row r="61" spans="4:10" x14ac:dyDescent="0.2">
      <c r="D61" t="s">
        <v>289</v>
      </c>
      <c r="E61" t="s">
        <v>448</v>
      </c>
      <c r="F61" t="s">
        <v>449</v>
      </c>
      <c r="G61" t="s">
        <v>450</v>
      </c>
      <c r="H61" t="s">
        <v>404</v>
      </c>
      <c r="I61" t="s">
        <v>400</v>
      </c>
      <c r="J61" t="s">
        <v>401</v>
      </c>
    </row>
    <row r="62" spans="4:10" x14ac:dyDescent="0.2">
      <c r="D62" t="s">
        <v>277</v>
      </c>
      <c r="E62" t="s">
        <v>455</v>
      </c>
      <c r="F62" t="s">
        <v>456</v>
      </c>
      <c r="G62" t="s">
        <v>440</v>
      </c>
      <c r="H62" t="s">
        <v>545</v>
      </c>
      <c r="I62" t="s">
        <v>400</v>
      </c>
      <c r="J62" t="s">
        <v>401</v>
      </c>
    </row>
    <row r="63" spans="4:10" x14ac:dyDescent="0.2">
      <c r="D63" t="s">
        <v>249</v>
      </c>
      <c r="E63" t="s">
        <v>412</v>
      </c>
      <c r="F63" t="s">
        <v>413</v>
      </c>
      <c r="G63" t="s">
        <v>399</v>
      </c>
      <c r="H63" t="s">
        <v>404</v>
      </c>
      <c r="I63" t="s">
        <v>400</v>
      </c>
      <c r="J63" t="s">
        <v>401</v>
      </c>
    </row>
    <row r="64" spans="4:10" x14ac:dyDescent="0.2">
      <c r="D64" t="s">
        <v>286</v>
      </c>
      <c r="E64" t="s">
        <v>469</v>
      </c>
      <c r="F64" t="s">
        <v>470</v>
      </c>
      <c r="G64" t="s">
        <v>450</v>
      </c>
      <c r="H64" t="s">
        <v>512</v>
      </c>
      <c r="I64" t="s">
        <v>400</v>
      </c>
      <c r="J64" t="s">
        <v>401</v>
      </c>
    </row>
    <row r="65" spans="4:10" x14ac:dyDescent="0.2">
      <c r="D65" t="s">
        <v>483</v>
      </c>
      <c r="E65" t="s">
        <v>402</v>
      </c>
      <c r="F65" t="s">
        <v>403</v>
      </c>
      <c r="G65" t="s">
        <v>399</v>
      </c>
      <c r="H65" t="s">
        <v>404</v>
      </c>
      <c r="I65" t="s">
        <v>400</v>
      </c>
      <c r="J65" t="s">
        <v>401</v>
      </c>
    </row>
    <row r="66" spans="4:10" x14ac:dyDescent="0.2">
      <c r="D66" t="s">
        <v>304</v>
      </c>
      <c r="E66" t="s">
        <v>402</v>
      </c>
      <c r="F66" t="s">
        <v>403</v>
      </c>
      <c r="G66" t="s">
        <v>399</v>
      </c>
      <c r="H66" t="s">
        <v>404</v>
      </c>
      <c r="I66" t="s">
        <v>400</v>
      </c>
      <c r="J66" t="s">
        <v>401</v>
      </c>
    </row>
    <row r="67" spans="4:10" x14ac:dyDescent="0.2">
      <c r="D67" t="s">
        <v>246</v>
      </c>
      <c r="E67" t="s">
        <v>402</v>
      </c>
      <c r="F67" t="s">
        <v>403</v>
      </c>
      <c r="G67" t="s">
        <v>399</v>
      </c>
      <c r="H67" t="s">
        <v>404</v>
      </c>
      <c r="I67" t="s">
        <v>400</v>
      </c>
      <c r="J67" t="s">
        <v>401</v>
      </c>
    </row>
    <row r="68" spans="4:10" x14ac:dyDescent="0.2">
      <c r="D68" t="s">
        <v>248</v>
      </c>
      <c r="E68" t="s">
        <v>410</v>
      </c>
      <c r="F68" t="s">
        <v>411</v>
      </c>
      <c r="G68" t="s">
        <v>399</v>
      </c>
      <c r="H68" t="s">
        <v>404</v>
      </c>
      <c r="I68" t="s">
        <v>400</v>
      </c>
      <c r="J68" t="s">
        <v>401</v>
      </c>
    </row>
    <row r="69" spans="4:10" x14ac:dyDescent="0.2">
      <c r="D69" t="s">
        <v>305</v>
      </c>
      <c r="E69" t="s">
        <v>410</v>
      </c>
      <c r="F69" t="s">
        <v>411</v>
      </c>
      <c r="G69" t="s">
        <v>399</v>
      </c>
      <c r="H69" t="s">
        <v>404</v>
      </c>
      <c r="I69" t="s">
        <v>400</v>
      </c>
      <c r="J69" t="s">
        <v>401</v>
      </c>
    </row>
    <row r="70" spans="4:10" x14ac:dyDescent="0.2">
      <c r="D70" t="s">
        <v>265</v>
      </c>
      <c r="E70" t="s">
        <v>430</v>
      </c>
      <c r="F70" t="s">
        <v>431</v>
      </c>
      <c r="G70" t="s">
        <v>407</v>
      </c>
      <c r="H70" t="s">
        <v>425</v>
      </c>
      <c r="I70" t="s">
        <v>400</v>
      </c>
      <c r="J70" t="s">
        <v>401</v>
      </c>
    </row>
    <row r="71" spans="4:10" x14ac:dyDescent="0.2">
      <c r="D71" t="s">
        <v>287</v>
      </c>
      <c r="E71" t="s">
        <v>471</v>
      </c>
      <c r="F71" t="s">
        <v>472</v>
      </c>
      <c r="G71" t="s">
        <v>450</v>
      </c>
      <c r="H71" t="s">
        <v>512</v>
      </c>
      <c r="I71" t="s">
        <v>400</v>
      </c>
      <c r="J71" t="s">
        <v>401</v>
      </c>
    </row>
    <row r="72" spans="4:10" x14ac:dyDescent="0.2">
      <c r="D72" t="s">
        <v>294</v>
      </c>
      <c r="E72" t="s">
        <v>481</v>
      </c>
      <c r="F72" t="s">
        <v>482</v>
      </c>
      <c r="G72" t="s">
        <v>447</v>
      </c>
      <c r="H72" t="s">
        <v>545</v>
      </c>
      <c r="I72" t="s">
        <v>400</v>
      </c>
      <c r="J72" t="s">
        <v>401</v>
      </c>
    </row>
    <row r="73" spans="4:10" x14ac:dyDescent="0.2">
      <c r="D73" t="s">
        <v>295</v>
      </c>
      <c r="E73" t="s">
        <v>417</v>
      </c>
      <c r="F73" t="s">
        <v>418</v>
      </c>
      <c r="G73" t="s">
        <v>416</v>
      </c>
      <c r="H73" t="s">
        <v>545</v>
      </c>
      <c r="I73" t="s">
        <v>400</v>
      </c>
      <c r="J73" t="s">
        <v>401</v>
      </c>
    </row>
    <row r="74" spans="4:10" x14ac:dyDescent="0.2">
      <c r="D74" t="s">
        <v>271</v>
      </c>
      <c r="E74" t="s">
        <v>405</v>
      </c>
      <c r="F74" t="s">
        <v>406</v>
      </c>
      <c r="G74" t="s">
        <v>407</v>
      </c>
      <c r="H74" t="s">
        <v>545</v>
      </c>
      <c r="I74" t="s">
        <v>400</v>
      </c>
      <c r="J74" t="s">
        <v>401</v>
      </c>
    </row>
    <row r="75" spans="4:10" x14ac:dyDescent="0.2">
      <c r="D75" t="s">
        <v>293</v>
      </c>
      <c r="E75" t="s">
        <v>479</v>
      </c>
      <c r="F75" t="s">
        <v>480</v>
      </c>
      <c r="G75" t="s">
        <v>450</v>
      </c>
      <c r="H75" t="s">
        <v>404</v>
      </c>
      <c r="I75" t="s">
        <v>400</v>
      </c>
      <c r="J75" t="s">
        <v>401</v>
      </c>
    </row>
    <row r="76" spans="4:10" x14ac:dyDescent="0.2">
      <c r="D76" t="s">
        <v>278</v>
      </c>
      <c r="E76" t="s">
        <v>457</v>
      </c>
      <c r="F76" t="s">
        <v>458</v>
      </c>
      <c r="G76" t="s">
        <v>447</v>
      </c>
      <c r="H76" t="s">
        <v>545</v>
      </c>
      <c r="I76" t="s">
        <v>400</v>
      </c>
      <c r="J76" t="s">
        <v>401</v>
      </c>
    </row>
    <row r="77" spans="4:10" x14ac:dyDescent="0.2">
      <c r="D77" t="s">
        <v>283</v>
      </c>
      <c r="E77" t="s">
        <v>463</v>
      </c>
      <c r="F77" t="s">
        <v>464</v>
      </c>
      <c r="G77" t="s">
        <v>450</v>
      </c>
      <c r="H77" t="s">
        <v>425</v>
      </c>
      <c r="I77" t="s">
        <v>400</v>
      </c>
      <c r="J77" t="s">
        <v>401</v>
      </c>
    </row>
    <row r="78" spans="4:10" x14ac:dyDescent="0.2">
      <c r="D78" t="s">
        <v>272</v>
      </c>
      <c r="E78" t="s">
        <v>438</v>
      </c>
      <c r="F78" t="s">
        <v>439</v>
      </c>
      <c r="G78" t="s">
        <v>440</v>
      </c>
      <c r="H78" t="s">
        <v>545</v>
      </c>
      <c r="I78" t="s">
        <v>400</v>
      </c>
      <c r="J78" t="s">
        <v>401</v>
      </c>
    </row>
    <row r="79" spans="4:10" x14ac:dyDescent="0.2">
      <c r="D79" t="s">
        <v>262</v>
      </c>
      <c r="E79" t="s">
        <v>408</v>
      </c>
      <c r="F79" t="s">
        <v>409</v>
      </c>
      <c r="G79" t="s">
        <v>399</v>
      </c>
      <c r="H79" t="s">
        <v>512</v>
      </c>
      <c r="I79" t="s">
        <v>400</v>
      </c>
      <c r="J79" t="s">
        <v>401</v>
      </c>
    </row>
    <row r="80" spans="4:10" x14ac:dyDescent="0.2">
      <c r="D80" t="s">
        <v>267</v>
      </c>
      <c r="E80" t="s">
        <v>434</v>
      </c>
      <c r="F80" t="s">
        <v>435</v>
      </c>
      <c r="G80" t="s">
        <v>407</v>
      </c>
      <c r="H80" t="s">
        <v>512</v>
      </c>
      <c r="I80" t="s">
        <v>400</v>
      </c>
      <c r="J80" t="s">
        <v>401</v>
      </c>
    </row>
    <row r="81" spans="4:10" x14ac:dyDescent="0.2">
      <c r="D81" t="s">
        <v>275</v>
      </c>
      <c r="E81" t="s">
        <v>451</v>
      </c>
      <c r="F81" t="s">
        <v>452</v>
      </c>
      <c r="G81" t="s">
        <v>440</v>
      </c>
      <c r="H81" t="s">
        <v>425</v>
      </c>
      <c r="I81" t="s">
        <v>400</v>
      </c>
      <c r="J81" t="s">
        <v>401</v>
      </c>
    </row>
    <row r="82" spans="4:10" x14ac:dyDescent="0.2">
      <c r="D82" t="s">
        <v>266</v>
      </c>
      <c r="E82" t="s">
        <v>432</v>
      </c>
      <c r="F82" t="s">
        <v>433</v>
      </c>
      <c r="G82" t="s">
        <v>407</v>
      </c>
      <c r="H82" t="s">
        <v>512</v>
      </c>
      <c r="I82" t="s">
        <v>400</v>
      </c>
      <c r="J82" t="s">
        <v>401</v>
      </c>
    </row>
    <row r="83" spans="4:10" x14ac:dyDescent="0.2">
      <c r="D83" t="s">
        <v>281</v>
      </c>
      <c r="E83" t="s">
        <v>448</v>
      </c>
      <c r="F83" t="s">
        <v>449</v>
      </c>
      <c r="G83" t="s">
        <v>450</v>
      </c>
      <c r="H83" t="s">
        <v>404</v>
      </c>
      <c r="I83" t="s">
        <v>400</v>
      </c>
      <c r="J83" t="s">
        <v>401</v>
      </c>
    </row>
    <row r="84" spans="4:10" x14ac:dyDescent="0.2">
      <c r="D84" t="s">
        <v>245</v>
      </c>
      <c r="E84" t="s">
        <v>448</v>
      </c>
      <c r="F84" t="s">
        <v>449</v>
      </c>
      <c r="G84" t="s">
        <v>450</v>
      </c>
      <c r="H84" t="s">
        <v>404</v>
      </c>
      <c r="I84" t="s">
        <v>400</v>
      </c>
      <c r="J84" t="s">
        <v>401</v>
      </c>
    </row>
    <row r="85" spans="4:10" x14ac:dyDescent="0.2">
      <c r="D85" t="s">
        <v>306</v>
      </c>
      <c r="E85" t="s">
        <v>448</v>
      </c>
      <c r="F85" t="s">
        <v>449</v>
      </c>
      <c r="G85" t="s">
        <v>450</v>
      </c>
      <c r="H85" t="s">
        <v>404</v>
      </c>
      <c r="I85" t="s">
        <v>400</v>
      </c>
      <c r="J85" t="s">
        <v>401</v>
      </c>
    </row>
    <row r="86" spans="4:10" x14ac:dyDescent="0.2">
      <c r="D86" t="s">
        <v>285</v>
      </c>
      <c r="E86" t="s">
        <v>467</v>
      </c>
      <c r="F86" t="s">
        <v>468</v>
      </c>
      <c r="G86" t="s">
        <v>450</v>
      </c>
      <c r="H86" t="s">
        <v>425</v>
      </c>
      <c r="I86" t="s">
        <v>400</v>
      </c>
      <c r="J86" t="s">
        <v>401</v>
      </c>
    </row>
    <row r="87" spans="4:10" x14ac:dyDescent="0.2">
      <c r="D87" t="s">
        <v>292</v>
      </c>
      <c r="E87" t="s">
        <v>477</v>
      </c>
      <c r="F87" t="s">
        <v>478</v>
      </c>
      <c r="G87" t="s">
        <v>450</v>
      </c>
      <c r="H87" t="s">
        <v>404</v>
      </c>
      <c r="I87" t="s">
        <v>400</v>
      </c>
      <c r="J87" t="s">
        <v>401</v>
      </c>
    </row>
    <row r="88" spans="4:10" x14ac:dyDescent="0.2">
      <c r="D88" t="s">
        <v>307</v>
      </c>
      <c r="E88" t="s">
        <v>477</v>
      </c>
      <c r="F88" t="s">
        <v>478</v>
      </c>
      <c r="G88" t="s">
        <v>450</v>
      </c>
      <c r="H88" t="s">
        <v>404</v>
      </c>
      <c r="I88" t="s">
        <v>400</v>
      </c>
      <c r="J88" t="s">
        <v>401</v>
      </c>
    </row>
    <row r="89" spans="4:10" x14ac:dyDescent="0.2">
      <c r="D89" t="s">
        <v>260</v>
      </c>
      <c r="E89" t="s">
        <v>423</v>
      </c>
      <c r="F89" t="s">
        <v>424</v>
      </c>
      <c r="G89" t="s">
        <v>407</v>
      </c>
      <c r="H89" t="s">
        <v>425</v>
      </c>
      <c r="I89" t="s">
        <v>400</v>
      </c>
      <c r="J89" t="s">
        <v>401</v>
      </c>
    </row>
    <row r="90" spans="4:10" x14ac:dyDescent="0.2">
      <c r="D90" t="s">
        <v>263</v>
      </c>
      <c r="E90" t="s">
        <v>408</v>
      </c>
      <c r="F90" t="s">
        <v>409</v>
      </c>
      <c r="G90" t="s">
        <v>399</v>
      </c>
      <c r="H90" t="s">
        <v>512</v>
      </c>
      <c r="I90" t="s">
        <v>400</v>
      </c>
      <c r="J90" t="s">
        <v>401</v>
      </c>
    </row>
    <row r="91" spans="4:10" x14ac:dyDescent="0.2">
      <c r="D91" t="s">
        <v>308</v>
      </c>
      <c r="E91" t="s">
        <v>408</v>
      </c>
      <c r="F91" t="s">
        <v>409</v>
      </c>
      <c r="G91" t="s">
        <v>399</v>
      </c>
      <c r="H91" t="s">
        <v>512</v>
      </c>
      <c r="I91" t="s">
        <v>400</v>
      </c>
      <c r="J91" t="s">
        <v>401</v>
      </c>
    </row>
    <row r="92" spans="4:10" x14ac:dyDescent="0.2">
      <c r="D92" t="s">
        <v>259</v>
      </c>
      <c r="E92" t="s">
        <v>421</v>
      </c>
      <c r="F92" t="s">
        <v>422</v>
      </c>
      <c r="G92" t="s">
        <v>416</v>
      </c>
      <c r="H92" t="s">
        <v>404</v>
      </c>
      <c r="I92" t="s">
        <v>400</v>
      </c>
      <c r="J92" t="s">
        <v>401</v>
      </c>
    </row>
    <row r="93" spans="4:10" x14ac:dyDescent="0.2">
      <c r="D93" t="s">
        <v>288</v>
      </c>
      <c r="E93" t="s">
        <v>473</v>
      </c>
      <c r="F93" t="s">
        <v>474</v>
      </c>
      <c r="G93" t="s">
        <v>450</v>
      </c>
      <c r="H93" t="s">
        <v>512</v>
      </c>
      <c r="I93" t="s">
        <v>400</v>
      </c>
      <c r="J93" t="s">
        <v>401</v>
      </c>
    </row>
    <row r="94" spans="4:10" x14ac:dyDescent="0.2">
      <c r="D94" t="s">
        <v>261</v>
      </c>
      <c r="E94" t="s">
        <v>426</v>
      </c>
      <c r="F94" t="s">
        <v>427</v>
      </c>
      <c r="G94" t="s">
        <v>407</v>
      </c>
      <c r="H94" t="s">
        <v>425</v>
      </c>
      <c r="I94" t="s">
        <v>400</v>
      </c>
      <c r="J94" t="s">
        <v>401</v>
      </c>
    </row>
    <row r="95" spans="4:10" x14ac:dyDescent="0.2">
      <c r="D95" t="s">
        <v>484</v>
      </c>
      <c r="E95" t="s">
        <v>397</v>
      </c>
      <c r="F95" t="s">
        <v>398</v>
      </c>
      <c r="G95" t="s">
        <v>399</v>
      </c>
      <c r="H95" t="s">
        <v>512</v>
      </c>
      <c r="I95" t="s">
        <v>400</v>
      </c>
      <c r="J95" t="s">
        <v>401</v>
      </c>
    </row>
    <row r="96" spans="4:10" x14ac:dyDescent="0.2">
      <c r="D96" t="s">
        <v>302</v>
      </c>
      <c r="E96" t="s">
        <v>397</v>
      </c>
      <c r="F96" t="s">
        <v>398</v>
      </c>
      <c r="G96" t="s">
        <v>399</v>
      </c>
      <c r="H96" t="s">
        <v>512</v>
      </c>
      <c r="I96" t="s">
        <v>400</v>
      </c>
      <c r="J96" t="s">
        <v>401</v>
      </c>
    </row>
    <row r="97" spans="4:10" x14ac:dyDescent="0.2">
      <c r="D97" t="s">
        <v>258</v>
      </c>
      <c r="E97" t="s">
        <v>419</v>
      </c>
      <c r="F97" t="s">
        <v>420</v>
      </c>
      <c r="G97" t="s">
        <v>416</v>
      </c>
      <c r="H97" t="s">
        <v>404</v>
      </c>
      <c r="I97" t="s">
        <v>400</v>
      </c>
      <c r="J97" t="s">
        <v>401</v>
      </c>
    </row>
    <row r="98" spans="4:10" x14ac:dyDescent="0.2">
      <c r="D98" t="s">
        <v>264</v>
      </c>
      <c r="E98" t="s">
        <v>428</v>
      </c>
      <c r="F98" t="s">
        <v>429</v>
      </c>
      <c r="G98" t="s">
        <v>407</v>
      </c>
      <c r="H98" t="s">
        <v>425</v>
      </c>
      <c r="I98" t="s">
        <v>400</v>
      </c>
      <c r="J98" t="s">
        <v>401</v>
      </c>
    </row>
    <row r="99" spans="4:10" x14ac:dyDescent="0.2">
      <c r="D99" t="s">
        <v>284</v>
      </c>
      <c r="E99" t="s">
        <v>465</v>
      </c>
      <c r="F99" t="s">
        <v>466</v>
      </c>
      <c r="G99" t="s">
        <v>450</v>
      </c>
      <c r="H99" t="s">
        <v>425</v>
      </c>
      <c r="I99" t="s">
        <v>400</v>
      </c>
      <c r="J99" t="s">
        <v>401</v>
      </c>
    </row>
    <row r="100" spans="4:10" x14ac:dyDescent="0.2">
      <c r="D100" t="s">
        <v>273</v>
      </c>
      <c r="E100" t="s">
        <v>441</v>
      </c>
      <c r="F100" t="s">
        <v>442</v>
      </c>
      <c r="G100" t="s">
        <v>440</v>
      </c>
      <c r="H100" t="s">
        <v>512</v>
      </c>
      <c r="I100" t="s">
        <v>400</v>
      </c>
      <c r="J100" t="s">
        <v>401</v>
      </c>
    </row>
    <row r="101" spans="4:10" x14ac:dyDescent="0.2">
      <c r="D101" t="s">
        <v>270</v>
      </c>
      <c r="E101" t="s">
        <v>436</v>
      </c>
      <c r="F101" t="s">
        <v>437</v>
      </c>
      <c r="G101" t="s">
        <v>399</v>
      </c>
      <c r="H101" t="s">
        <v>545</v>
      </c>
      <c r="I101" t="s">
        <v>400</v>
      </c>
      <c r="J101" t="s">
        <v>401</v>
      </c>
    </row>
    <row r="102" spans="4:10" x14ac:dyDescent="0.2">
      <c r="D102" t="s">
        <v>247</v>
      </c>
      <c r="E102" t="s">
        <v>408</v>
      </c>
      <c r="F102" t="s">
        <v>409</v>
      </c>
      <c r="G102" t="s">
        <v>399</v>
      </c>
      <c r="H102" t="s">
        <v>512</v>
      </c>
      <c r="I102" t="s">
        <v>400</v>
      </c>
      <c r="J102" t="s">
        <v>401</v>
      </c>
    </row>
    <row r="103" spans="4:10" x14ac:dyDescent="0.2">
      <c r="D103" t="s">
        <v>282</v>
      </c>
      <c r="E103" t="s">
        <v>461</v>
      </c>
      <c r="F103" t="s">
        <v>462</v>
      </c>
      <c r="G103" t="s">
        <v>447</v>
      </c>
      <c r="H103" t="s">
        <v>512</v>
      </c>
      <c r="I103" t="s">
        <v>400</v>
      </c>
      <c r="J103" t="s">
        <v>401</v>
      </c>
    </row>
    <row r="104" spans="4:10" x14ac:dyDescent="0.2">
      <c r="D104" t="s">
        <v>309</v>
      </c>
      <c r="E104" t="s">
        <v>461</v>
      </c>
      <c r="F104" t="s">
        <v>462</v>
      </c>
      <c r="G104" t="s">
        <v>447</v>
      </c>
      <c r="H104" t="s">
        <v>512</v>
      </c>
      <c r="I104" t="s">
        <v>400</v>
      </c>
      <c r="J104" t="s">
        <v>401</v>
      </c>
    </row>
    <row r="105" spans="4:10" x14ac:dyDescent="0.2">
      <c r="D105" t="s">
        <v>244</v>
      </c>
      <c r="E105" t="s">
        <v>445</v>
      </c>
      <c r="F105" t="s">
        <v>446</v>
      </c>
      <c r="G105" t="s">
        <v>447</v>
      </c>
      <c r="H105" t="s">
        <v>545</v>
      </c>
      <c r="I105" t="s">
        <v>400</v>
      </c>
      <c r="J105" t="s">
        <v>401</v>
      </c>
    </row>
    <row r="106" spans="4:10" x14ac:dyDescent="0.2">
      <c r="D106" t="s">
        <v>310</v>
      </c>
      <c r="E106" t="s">
        <v>445</v>
      </c>
      <c r="F106" t="s">
        <v>446</v>
      </c>
      <c r="G106" t="s">
        <v>447</v>
      </c>
      <c r="H106" t="s">
        <v>545</v>
      </c>
      <c r="I106" t="s">
        <v>400</v>
      </c>
      <c r="J106" t="s">
        <v>401</v>
      </c>
    </row>
    <row r="107" spans="4:10" x14ac:dyDescent="0.2">
      <c r="D107" t="s">
        <v>276</v>
      </c>
      <c r="E107" t="s">
        <v>453</v>
      </c>
      <c r="F107" t="s">
        <v>454</v>
      </c>
      <c r="G107" t="s">
        <v>440</v>
      </c>
      <c r="H107" t="s">
        <v>545</v>
      </c>
      <c r="I107" t="s">
        <v>400</v>
      </c>
      <c r="J107" t="s">
        <v>401</v>
      </c>
    </row>
    <row r="108" spans="4:10" x14ac:dyDescent="0.2">
      <c r="D108" t="s">
        <v>238</v>
      </c>
      <c r="E108" t="s">
        <v>405</v>
      </c>
      <c r="F108" t="s">
        <v>406</v>
      </c>
      <c r="G108" t="s">
        <v>407</v>
      </c>
      <c r="H108" t="s">
        <v>545</v>
      </c>
      <c r="I108" t="s">
        <v>400</v>
      </c>
      <c r="J108" t="s">
        <v>401</v>
      </c>
    </row>
    <row r="109" spans="4:10" x14ac:dyDescent="0.2">
      <c r="D109" t="s">
        <v>274</v>
      </c>
      <c r="E109" t="s">
        <v>443</v>
      </c>
      <c r="F109" t="s">
        <v>444</v>
      </c>
      <c r="G109" t="s">
        <v>440</v>
      </c>
      <c r="H109" t="s">
        <v>425</v>
      </c>
      <c r="I109" t="s">
        <v>400</v>
      </c>
      <c r="J109" t="s">
        <v>401</v>
      </c>
    </row>
    <row r="110" spans="4:10" x14ac:dyDescent="0.2">
      <c r="D110" t="s">
        <v>279</v>
      </c>
      <c r="E110" t="s">
        <v>459</v>
      </c>
      <c r="F110" t="s">
        <v>460</v>
      </c>
      <c r="G110" t="s">
        <v>447</v>
      </c>
      <c r="H110" t="s">
        <v>545</v>
      </c>
      <c r="I110" t="s">
        <v>400</v>
      </c>
      <c r="J110" t="s">
        <v>401</v>
      </c>
    </row>
    <row r="111" spans="4:10" x14ac:dyDescent="0.2">
      <c r="D111" t="s">
        <v>280</v>
      </c>
      <c r="E111" t="s">
        <v>445</v>
      </c>
      <c r="F111" t="s">
        <v>446</v>
      </c>
      <c r="G111" t="s">
        <v>447</v>
      </c>
      <c r="H111" t="s">
        <v>545</v>
      </c>
      <c r="I111" t="s">
        <v>400</v>
      </c>
      <c r="J111" t="s">
        <v>401</v>
      </c>
    </row>
    <row r="112" spans="4:10" x14ac:dyDescent="0.2">
      <c r="D112" t="s">
        <v>291</v>
      </c>
      <c r="E112" t="s">
        <v>477</v>
      </c>
      <c r="F112" t="s">
        <v>478</v>
      </c>
      <c r="G112" t="s">
        <v>450</v>
      </c>
      <c r="H112" t="s">
        <v>404</v>
      </c>
      <c r="I112" t="s">
        <v>400</v>
      </c>
      <c r="J112" t="s">
        <v>401</v>
      </c>
    </row>
    <row r="113" spans="4:10" x14ac:dyDescent="0.2">
      <c r="D113" t="s">
        <v>254</v>
      </c>
      <c r="E113" t="s">
        <v>414</v>
      </c>
      <c r="F113" t="s">
        <v>415</v>
      </c>
      <c r="G113" t="s">
        <v>416</v>
      </c>
      <c r="H113" t="s">
        <v>404</v>
      </c>
      <c r="I113" t="s">
        <v>400</v>
      </c>
      <c r="J113" t="s">
        <v>401</v>
      </c>
    </row>
    <row r="114" spans="4:10" x14ac:dyDescent="0.2">
      <c r="D114" t="s">
        <v>311</v>
      </c>
      <c r="E114" t="s">
        <v>414</v>
      </c>
      <c r="F114" t="s">
        <v>415</v>
      </c>
      <c r="G114" t="s">
        <v>416</v>
      </c>
      <c r="H114" t="s">
        <v>404</v>
      </c>
      <c r="I114" t="s">
        <v>400</v>
      </c>
      <c r="J114" t="s">
        <v>401</v>
      </c>
    </row>
    <row r="115" spans="4:10" x14ac:dyDescent="0.2">
      <c r="D115" t="s">
        <v>257</v>
      </c>
      <c r="E115" t="s">
        <v>419</v>
      </c>
      <c r="F115" t="s">
        <v>420</v>
      </c>
      <c r="G115" t="s">
        <v>416</v>
      </c>
      <c r="H115" t="s">
        <v>404</v>
      </c>
      <c r="I115" t="s">
        <v>400</v>
      </c>
      <c r="J115" t="s">
        <v>401</v>
      </c>
    </row>
    <row r="116" spans="4:10" x14ac:dyDescent="0.2">
      <c r="D116" t="s">
        <v>312</v>
      </c>
      <c r="E116" t="s">
        <v>419</v>
      </c>
      <c r="F116" t="s">
        <v>420</v>
      </c>
      <c r="G116" t="s">
        <v>416</v>
      </c>
      <c r="H116" t="s">
        <v>404</v>
      </c>
      <c r="I116" t="s">
        <v>400</v>
      </c>
      <c r="J116" t="s">
        <v>401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029E-1DFA-4378-AA83-3CC3D93BDF39}">
  <sheetPr codeName="Ark3">
    <tabColor rgb="FFC00000"/>
  </sheetPr>
  <dimension ref="B2:B72"/>
  <sheetViews>
    <sheetView tabSelected="1" workbookViewId="0">
      <selection activeCell="E25" sqref="E25"/>
    </sheetView>
  </sheetViews>
  <sheetFormatPr baseColWidth="10" defaultRowHeight="12.75" x14ac:dyDescent="0.2"/>
  <cols>
    <col min="1" max="1" width="11.42578125" style="191"/>
    <col min="2" max="2" width="112.42578125" style="191" customWidth="1"/>
    <col min="3" max="16384" width="11.42578125" style="191"/>
  </cols>
  <sheetData>
    <row r="2" spans="2:2" ht="23.25" x14ac:dyDescent="0.35">
      <c r="B2" s="200" t="s">
        <v>643</v>
      </c>
    </row>
    <row r="3" spans="2:2" x14ac:dyDescent="0.2">
      <c r="B3" s="201"/>
    </row>
    <row r="4" spans="2:2" ht="18.75" x14ac:dyDescent="0.3">
      <c r="B4" s="202" t="s">
        <v>644</v>
      </c>
    </row>
    <row r="5" spans="2:2" ht="15.75" x14ac:dyDescent="0.25">
      <c r="B5" s="203" t="s">
        <v>645</v>
      </c>
    </row>
    <row r="6" spans="2:2" ht="15.75" x14ac:dyDescent="0.25">
      <c r="B6" s="203" t="s">
        <v>646</v>
      </c>
    </row>
    <row r="7" spans="2:2" x14ac:dyDescent="0.2">
      <c r="B7" s="201"/>
    </row>
    <row r="8" spans="2:2" ht="15.75" x14ac:dyDescent="0.25">
      <c r="B8" s="204" t="s">
        <v>642</v>
      </c>
    </row>
    <row r="9" spans="2:2" ht="47.25" x14ac:dyDescent="0.25">
      <c r="B9" s="205" t="s">
        <v>651</v>
      </c>
    </row>
    <row r="10" spans="2:2" ht="15.75" x14ac:dyDescent="0.25">
      <c r="B10" s="206"/>
    </row>
    <row r="11" spans="2:2" ht="15" x14ac:dyDescent="0.25">
      <c r="B11" s="207"/>
    </row>
    <row r="12" spans="2:2" ht="20.25" customHeight="1" x14ac:dyDescent="0.3">
      <c r="B12" s="208" t="s">
        <v>629</v>
      </c>
    </row>
    <row r="13" spans="2:2" ht="20.25" customHeight="1" x14ac:dyDescent="0.25">
      <c r="B13" s="205" t="s">
        <v>630</v>
      </c>
    </row>
    <row r="14" spans="2:2" ht="20.25" customHeight="1" x14ac:dyDescent="0.35">
      <c r="B14" s="205" t="s">
        <v>650</v>
      </c>
    </row>
    <row r="15" spans="2:2" ht="20.25" customHeight="1" x14ac:dyDescent="0.35">
      <c r="B15" s="205" t="s">
        <v>649</v>
      </c>
    </row>
    <row r="16" spans="2:2" ht="20.25" customHeight="1" x14ac:dyDescent="0.25">
      <c r="B16" s="205" t="s">
        <v>648</v>
      </c>
    </row>
    <row r="17" spans="2:2" ht="20.25" customHeight="1" x14ac:dyDescent="0.25">
      <c r="B17" s="209"/>
    </row>
    <row r="18" spans="2:2" ht="20.25" customHeight="1" x14ac:dyDescent="0.25">
      <c r="B18" s="210" t="s">
        <v>631</v>
      </c>
    </row>
    <row r="19" spans="2:2" ht="15.75" x14ac:dyDescent="0.25">
      <c r="B19" s="209"/>
    </row>
    <row r="20" spans="2:2" x14ac:dyDescent="0.2">
      <c r="B20" s="211"/>
    </row>
    <row r="21" spans="2:2" x14ac:dyDescent="0.2">
      <c r="B21" s="211"/>
    </row>
    <row r="22" spans="2:2" x14ac:dyDescent="0.2">
      <c r="B22" s="211"/>
    </row>
    <row r="23" spans="2:2" ht="15.75" x14ac:dyDescent="0.25">
      <c r="B23" s="212" t="s">
        <v>632</v>
      </c>
    </row>
    <row r="24" spans="2:2" ht="17.25" customHeight="1" x14ac:dyDescent="0.25">
      <c r="B24" s="207" t="s">
        <v>633</v>
      </c>
    </row>
    <row r="25" spans="2:2" ht="17.25" customHeight="1" x14ac:dyDescent="0.25">
      <c r="B25" s="213" t="s">
        <v>634</v>
      </c>
    </row>
    <row r="26" spans="2:2" ht="17.25" customHeight="1" x14ac:dyDescent="0.25">
      <c r="B26" s="213" t="s">
        <v>635</v>
      </c>
    </row>
    <row r="27" spans="2:2" ht="17.25" customHeight="1" x14ac:dyDescent="0.25">
      <c r="B27" s="213"/>
    </row>
    <row r="28" spans="2:2" ht="17.25" customHeight="1" x14ac:dyDescent="0.25">
      <c r="B28" s="213" t="s">
        <v>636</v>
      </c>
    </row>
    <row r="29" spans="2:2" ht="17.25" customHeight="1" x14ac:dyDescent="0.25">
      <c r="B29" s="213" t="s">
        <v>637</v>
      </c>
    </row>
    <row r="30" spans="2:2" ht="17.25" customHeight="1" x14ac:dyDescent="0.25">
      <c r="B30" s="213" t="s">
        <v>638</v>
      </c>
    </row>
    <row r="31" spans="2:2" ht="17.25" customHeight="1" x14ac:dyDescent="0.25">
      <c r="B31" s="213" t="s">
        <v>641</v>
      </c>
    </row>
    <row r="32" spans="2:2" ht="15" x14ac:dyDescent="0.25">
      <c r="B32" s="216" t="s">
        <v>647</v>
      </c>
    </row>
    <row r="33" spans="2:2" ht="15" x14ac:dyDescent="0.25">
      <c r="B33" s="213"/>
    </row>
    <row r="34" spans="2:2" ht="15" x14ac:dyDescent="0.25">
      <c r="B34" s="213"/>
    </row>
    <row r="35" spans="2:2" ht="15" x14ac:dyDescent="0.25">
      <c r="B35" s="213"/>
    </row>
    <row r="36" spans="2:2" ht="16.5" customHeight="1" x14ac:dyDescent="0.2">
      <c r="B36" s="215" t="s">
        <v>640</v>
      </c>
    </row>
    <row r="37" spans="2:2" ht="16.5" customHeight="1" x14ac:dyDescent="0.2">
      <c r="B37" s="214" t="s">
        <v>639</v>
      </c>
    </row>
    <row r="38" spans="2:2" ht="16.5" customHeight="1" x14ac:dyDescent="0.2">
      <c r="B38" s="201"/>
    </row>
    <row r="39" spans="2:2" ht="16.5" customHeight="1" x14ac:dyDescent="0.2">
      <c r="B39" s="201"/>
    </row>
    <row r="40" spans="2:2" x14ac:dyDescent="0.2">
      <c r="B40" s="201"/>
    </row>
    <row r="41" spans="2:2" x14ac:dyDescent="0.2">
      <c r="B41" s="201"/>
    </row>
    <row r="42" spans="2:2" x14ac:dyDescent="0.2">
      <c r="B42" s="201"/>
    </row>
    <row r="43" spans="2:2" x14ac:dyDescent="0.2">
      <c r="B43" s="201"/>
    </row>
    <row r="44" spans="2:2" x14ac:dyDescent="0.2">
      <c r="B44" s="201"/>
    </row>
    <row r="45" spans="2:2" x14ac:dyDescent="0.2">
      <c r="B45" s="201"/>
    </row>
    <row r="46" spans="2:2" x14ac:dyDescent="0.2">
      <c r="B46" s="201"/>
    </row>
    <row r="47" spans="2:2" x14ac:dyDescent="0.2">
      <c r="B47" s="201"/>
    </row>
    <row r="48" spans="2:2" x14ac:dyDescent="0.2">
      <c r="B48" s="201"/>
    </row>
    <row r="49" spans="2:2" x14ac:dyDescent="0.2">
      <c r="B49" s="201"/>
    </row>
    <row r="50" spans="2:2" x14ac:dyDescent="0.2">
      <c r="B50" s="201"/>
    </row>
    <row r="51" spans="2:2" x14ac:dyDescent="0.2">
      <c r="B51" s="201"/>
    </row>
    <row r="52" spans="2:2" x14ac:dyDescent="0.2">
      <c r="B52" s="201"/>
    </row>
    <row r="53" spans="2:2" x14ac:dyDescent="0.2">
      <c r="B53" s="201"/>
    </row>
    <row r="54" spans="2:2" x14ac:dyDescent="0.2">
      <c r="B54" s="201"/>
    </row>
    <row r="55" spans="2:2" x14ac:dyDescent="0.2">
      <c r="B55" s="201"/>
    </row>
    <row r="56" spans="2:2" x14ac:dyDescent="0.2">
      <c r="B56" s="201"/>
    </row>
    <row r="57" spans="2:2" x14ac:dyDescent="0.2">
      <c r="B57" s="201"/>
    </row>
    <row r="58" spans="2:2" x14ac:dyDescent="0.2">
      <c r="B58" s="201"/>
    </row>
    <row r="59" spans="2:2" x14ac:dyDescent="0.2">
      <c r="B59" s="201"/>
    </row>
    <row r="60" spans="2:2" x14ac:dyDescent="0.2">
      <c r="B60" s="201"/>
    </row>
    <row r="61" spans="2:2" x14ac:dyDescent="0.2">
      <c r="B61" s="201"/>
    </row>
    <row r="62" spans="2:2" x14ac:dyDescent="0.2">
      <c r="B62" s="201"/>
    </row>
    <row r="63" spans="2:2" x14ac:dyDescent="0.2">
      <c r="B63" s="201"/>
    </row>
    <row r="64" spans="2:2" x14ac:dyDescent="0.2">
      <c r="B64" s="201"/>
    </row>
    <row r="65" spans="2:2" x14ac:dyDescent="0.2">
      <c r="B65" s="201"/>
    </row>
    <row r="66" spans="2:2" x14ac:dyDescent="0.2">
      <c r="B66" s="201"/>
    </row>
    <row r="67" spans="2:2" x14ac:dyDescent="0.2">
      <c r="B67" s="201"/>
    </row>
    <row r="68" spans="2:2" x14ac:dyDescent="0.2">
      <c r="B68" s="201"/>
    </row>
    <row r="69" spans="2:2" x14ac:dyDescent="0.2">
      <c r="B69" s="201"/>
    </row>
    <row r="70" spans="2:2" x14ac:dyDescent="0.2">
      <c r="B70" s="201"/>
    </row>
    <row r="71" spans="2:2" x14ac:dyDescent="0.2">
      <c r="B71" s="201"/>
    </row>
    <row r="72" spans="2:2" x14ac:dyDescent="0.2">
      <c r="B72" s="201"/>
    </row>
  </sheetData>
  <hyperlinks>
    <hyperlink ref="B37" r:id="rId1" xr:uid="{8A7E5797-9A70-4E1E-B4FD-FFA5465556D0}"/>
    <hyperlink ref="B32" r:id="rId2" xr:uid="{A5ADB9D9-4997-4F4F-A485-391C8118F298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EB5B-FD29-46E8-86A1-C9E4876CAAFD}">
  <sheetPr codeName="Ark4">
    <tabColor theme="4" tint="-0.249977111117893"/>
  </sheetPr>
  <dimension ref="E2:AA60"/>
  <sheetViews>
    <sheetView showGridLines="0" showRowColHeaders="0" workbookViewId="0">
      <selection activeCell="AB13" sqref="AB13"/>
    </sheetView>
  </sheetViews>
  <sheetFormatPr baseColWidth="10" defaultRowHeight="15.75" x14ac:dyDescent="0.25"/>
  <cols>
    <col min="1" max="2" width="11.42578125" style="105"/>
    <col min="3" max="4" width="2.140625" style="105" customWidth="1"/>
    <col min="5" max="5" width="6.42578125" style="132" customWidth="1"/>
    <col min="6" max="6" width="11.42578125" style="137" customWidth="1"/>
    <col min="7" max="7" width="20.42578125" style="105" customWidth="1"/>
    <col min="8" max="13" width="10" style="105" customWidth="1"/>
    <col min="14" max="14" width="10" style="105" hidden="1" customWidth="1"/>
    <col min="15" max="15" width="10" style="105" customWidth="1"/>
    <col min="16" max="16" width="5.7109375" style="105" customWidth="1"/>
    <col min="17" max="17" width="7.85546875" style="132" customWidth="1"/>
    <col min="18" max="18" width="11.28515625" style="105" customWidth="1"/>
    <col min="19" max="19" width="20.28515625" style="105" customWidth="1"/>
    <col min="20" max="25" width="7.28515625" style="105" customWidth="1"/>
    <col min="26" max="26" width="8.85546875" style="105" customWidth="1"/>
    <col min="27" max="16384" width="11.42578125" style="105"/>
  </cols>
  <sheetData>
    <row r="2" spans="5:27" s="138" customFormat="1" ht="32.25" customHeight="1" x14ac:dyDescent="0.2">
      <c r="E2" s="140" t="str">
        <f>P_husdyr!K1</f>
        <v>Antall enheter av ulike husdyrslag i Trøndelag perioden 2017 - 2022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Q2" s="140" t="str">
        <f>P_husdyr!K2</f>
        <v>Antall foretak med ulike husdyrslag i Trøndelag perioden 2017 - 2022</v>
      </c>
      <c r="R2" s="140"/>
      <c r="S2" s="140"/>
      <c r="T2" s="140"/>
      <c r="U2" s="140"/>
      <c r="V2" s="140"/>
      <c r="W2" s="140"/>
      <c r="X2" s="140"/>
      <c r="Y2" s="140"/>
      <c r="Z2" s="140"/>
    </row>
    <row r="3" spans="5:27" ht="12.75" x14ac:dyDescent="0.2">
      <c r="E3" s="141" t="s">
        <v>588</v>
      </c>
      <c r="F3" s="98"/>
      <c r="G3"/>
      <c r="H3"/>
      <c r="I3"/>
      <c r="J3"/>
      <c r="K3"/>
      <c r="L3"/>
      <c r="M3"/>
      <c r="N3"/>
      <c r="O3"/>
      <c r="Q3" s="141" t="s">
        <v>588</v>
      </c>
      <c r="R3"/>
      <c r="S3"/>
      <c r="T3"/>
      <c r="U3"/>
      <c r="V3"/>
      <c r="W3"/>
      <c r="X3"/>
      <c r="Y3"/>
      <c r="Z3"/>
    </row>
    <row r="4" spans="5:27" s="104" customFormat="1" ht="41.25" customHeight="1" x14ac:dyDescent="0.2">
      <c r="E4" s="161"/>
      <c r="F4" s="143" t="s">
        <v>551</v>
      </c>
      <c r="G4" s="162"/>
      <c r="H4" s="144">
        <f>IF(P_husdyr!E8=0," ",P_husdyr!E8)</f>
        <v>2017</v>
      </c>
      <c r="I4" s="144">
        <f>IF(P_husdyr!F8=0," ",P_husdyr!F8)</f>
        <v>2018</v>
      </c>
      <c r="J4" s="144">
        <f>IF(P_husdyr!G8=0," ",P_husdyr!G8)</f>
        <v>2019</v>
      </c>
      <c r="K4" s="144">
        <f>IF(P_husdyr!H8=0," ",P_husdyr!H8)</f>
        <v>2020</v>
      </c>
      <c r="L4" s="144">
        <f>IF(P_husdyr!I8=0," ",P_husdyr!I8)</f>
        <v>2021</v>
      </c>
      <c r="M4" s="144">
        <f>IF(P_husdyr!J8=0," ",P_husdyr!J8)</f>
        <v>2022</v>
      </c>
      <c r="N4" s="163" t="s">
        <v>557</v>
      </c>
      <c r="O4" s="145" t="s">
        <v>587</v>
      </c>
      <c r="P4" s="167"/>
      <c r="Q4" s="142"/>
      <c r="R4" s="143" t="s">
        <v>551</v>
      </c>
      <c r="S4" s="143"/>
      <c r="T4" s="144">
        <f>IF(P_husdyr!AD8=0," ",P_husdyr!AD8)</f>
        <v>2017</v>
      </c>
      <c r="U4" s="144">
        <f>IF(P_husdyr!AE8=0," ",P_husdyr!AE8)</f>
        <v>2018</v>
      </c>
      <c r="V4" s="144">
        <f>IF(P_husdyr!AF8=0," ",P_husdyr!AF8)</f>
        <v>2019</v>
      </c>
      <c r="W4" s="144">
        <f>IF(P_husdyr!AG8=0," ",P_husdyr!AG8)</f>
        <v>2020</v>
      </c>
      <c r="X4" s="144">
        <f>IF(P_husdyr!AH8=0," ",P_husdyr!AH8)</f>
        <v>2021</v>
      </c>
      <c r="Y4" s="144">
        <f>IF(P_husdyr!AI8=0," ",P_husdyr!AI8)</f>
        <v>2022</v>
      </c>
      <c r="Z4" s="145" t="s">
        <v>587</v>
      </c>
      <c r="AA4" s="104" t="str">
        <f>IF(P_husdyr!AQ8=0," ",P_husdyr!AQ8)</f>
        <v xml:space="preserve"> </v>
      </c>
    </row>
    <row r="5" spans="5:27" ht="12.75" customHeight="1" x14ac:dyDescent="0.2">
      <c r="E5" s="234" t="s">
        <v>556</v>
      </c>
      <c r="F5" s="219" t="s">
        <v>325</v>
      </c>
      <c r="G5" t="str">
        <f>IF(P_husdyr!D9=0," ",P_husdyr!D9)</f>
        <v>melkekyr</v>
      </c>
      <c r="H5" s="146">
        <f>IF(P_husdyr!E9=0," ",P_husdyr!E9)</f>
        <v>47622</v>
      </c>
      <c r="I5" s="146">
        <f>IF(P_husdyr!F9=0," ",P_husdyr!F9)</f>
        <v>48649</v>
      </c>
      <c r="J5" s="146">
        <f>IF(P_husdyr!G9=0," ",P_husdyr!G9)</f>
        <v>46241</v>
      </c>
      <c r="K5" s="146">
        <f>IF(P_husdyr!H9=0," ",P_husdyr!H9)</f>
        <v>46820</v>
      </c>
      <c r="L5" s="146">
        <f>IF(P_husdyr!I9=0," ",P_husdyr!I9)</f>
        <v>47250</v>
      </c>
      <c r="M5" s="146">
        <f>IF(P_husdyr!J9=0," ",P_husdyr!J9)</f>
        <v>45353</v>
      </c>
      <c r="N5" s="147">
        <f>IF(P_husdyr!X9=0," ",P_husdyr!X9)</f>
        <v>-1897</v>
      </c>
      <c r="O5" s="147">
        <f>IF(P_husdyr!Q9=0," ",P_husdyr!Q9)</f>
        <v>-2269</v>
      </c>
      <c r="P5" s="139"/>
      <c r="Q5" s="237" t="s">
        <v>556</v>
      </c>
      <c r="R5" s="228" t="s">
        <v>325</v>
      </c>
      <c r="S5" s="2" t="str">
        <f>IF(P_husdyr!AC9=0," ",P_husdyr!AC9)</f>
        <v>melkekyr</v>
      </c>
      <c r="T5" s="146">
        <f>IF(P_husdyr!AD9=0," ",P_husdyr!AD9)</f>
        <v>1636</v>
      </c>
      <c r="U5" s="146">
        <f>IF(P_husdyr!AE9=0," ",P_husdyr!AE9)</f>
        <v>1567</v>
      </c>
      <c r="V5" s="146">
        <f>IF(P_husdyr!AF9=0," ",P_husdyr!AF9)</f>
        <v>1485</v>
      </c>
      <c r="W5" s="146">
        <f>IF(P_husdyr!AG9=0," ",P_husdyr!AG9)</f>
        <v>1407</v>
      </c>
      <c r="X5" s="146">
        <f>IF(P_husdyr!AH9=0," ",P_husdyr!AH9)</f>
        <v>1344</v>
      </c>
      <c r="Y5" s="146">
        <f>IF(P_husdyr!AI9=0," ",P_husdyr!AI9)</f>
        <v>1293</v>
      </c>
      <c r="Z5" s="147">
        <f>IF(P_husdyr!AP9=0," ",P_husdyr!AP9)</f>
        <v>-343</v>
      </c>
      <c r="AA5" s="105" t="str">
        <f>IF(P_husdyr!AQ9=0," ",P_husdyr!AQ9)</f>
        <v xml:space="preserve"> </v>
      </c>
    </row>
    <row r="6" spans="5:27" ht="12.75" x14ac:dyDescent="0.2">
      <c r="E6" s="235"/>
      <c r="F6" s="219"/>
      <c r="G6" t="str">
        <f>IF(P_husdyr!D10=0," ",P_husdyr!D10)</f>
        <v>øvrig storfe</v>
      </c>
      <c r="H6" s="7">
        <f>IF(P_husdyr!E10=0," ",P_husdyr!E10)</f>
        <v>117864</v>
      </c>
      <c r="I6" s="7">
        <f>IF(P_husdyr!F10=0," ",P_husdyr!F10)</f>
        <v>117757</v>
      </c>
      <c r="J6" s="7">
        <f>IF(P_husdyr!G10=0," ",P_husdyr!G10)</f>
        <v>116443</v>
      </c>
      <c r="K6" s="7">
        <f>IF(P_husdyr!H10=0," ",P_husdyr!H10)</f>
        <v>114489</v>
      </c>
      <c r="L6" s="7">
        <f>IF(P_husdyr!I10=0," ",P_husdyr!I10)</f>
        <v>114674</v>
      </c>
      <c r="M6" s="7">
        <f>IF(P_husdyr!J10=0," ",P_husdyr!J10)</f>
        <v>115959</v>
      </c>
      <c r="N6" s="8">
        <f>IF(P_husdyr!X10=0," ",P_husdyr!X10)</f>
        <v>1285</v>
      </c>
      <c r="O6" s="8">
        <f>IF(P_husdyr!Q10=0," ",P_husdyr!Q10)</f>
        <v>-1905</v>
      </c>
      <c r="P6" s="139"/>
      <c r="Q6" s="238"/>
      <c r="R6" s="219"/>
      <c r="S6" t="str">
        <f>IF(P_husdyr!AC10=0," ",P_husdyr!AC10)</f>
        <v>øvrig storfe</v>
      </c>
      <c r="T6" s="7">
        <f>IF(P_husdyr!AD10=0," ",P_husdyr!AD10)</f>
        <v>2457</v>
      </c>
      <c r="U6" s="7">
        <f>IF(P_husdyr!AE10=0," ",P_husdyr!AE10)</f>
        <v>2417</v>
      </c>
      <c r="V6" s="7">
        <f>IF(P_husdyr!AF10=0," ",P_husdyr!AF10)</f>
        <v>2333</v>
      </c>
      <c r="W6" s="7">
        <f>IF(P_husdyr!AG10=0," ",P_husdyr!AG10)</f>
        <v>2267</v>
      </c>
      <c r="X6" s="7">
        <f>IF(P_husdyr!AH10=0," ",P_husdyr!AH10)</f>
        <v>2218</v>
      </c>
      <c r="Y6" s="7">
        <f>IF(P_husdyr!AI10=0," ",P_husdyr!AI10)</f>
        <v>2167</v>
      </c>
      <c r="Z6" s="8">
        <f>IF(P_husdyr!AP10=0," ",P_husdyr!AP10)</f>
        <v>-290</v>
      </c>
      <c r="AA6" s="105" t="str">
        <f>IF(P_husdyr!AQ10=0," ",P_husdyr!AQ10)</f>
        <v xml:space="preserve"> </v>
      </c>
    </row>
    <row r="7" spans="5:27" ht="12.75" x14ac:dyDescent="0.2">
      <c r="E7" s="235"/>
      <c r="F7" s="219"/>
      <c r="G7" t="str">
        <f>IF(P_husdyr!D11=0," ",P_husdyr!D11)</f>
        <v>ammekyr</v>
      </c>
      <c r="H7" s="7">
        <f>IF(P_husdyr!E11=0," ",P_husdyr!E11)</f>
        <v>15085</v>
      </c>
      <c r="I7" s="7">
        <f>IF(P_husdyr!F11=0," ",P_husdyr!F11)</f>
        <v>16092</v>
      </c>
      <c r="J7" s="7">
        <f>IF(P_husdyr!G11=0," ",P_husdyr!G11)</f>
        <v>16509</v>
      </c>
      <c r="K7" s="7">
        <f>IF(P_husdyr!H11=0," ",P_husdyr!H11)</f>
        <v>17312</v>
      </c>
      <c r="L7" s="7">
        <f>IF(P_husdyr!I11=0," ",P_husdyr!I11)</f>
        <v>18084</v>
      </c>
      <c r="M7" s="7">
        <f>IF(P_husdyr!J11=0," ",P_husdyr!J11)</f>
        <v>18638</v>
      </c>
      <c r="N7" s="8">
        <f>IF(P_husdyr!X11=0," ",P_husdyr!X11)</f>
        <v>554</v>
      </c>
      <c r="O7" s="8">
        <f>IF(P_husdyr!Q11=0," ",P_husdyr!Q11)</f>
        <v>3553</v>
      </c>
      <c r="P7" s="139"/>
      <c r="Q7" s="238"/>
      <c r="R7" s="219"/>
      <c r="S7" t="str">
        <f>IF(P_husdyr!AC11=0," ",P_husdyr!AC11)</f>
        <v>ammekyr</v>
      </c>
      <c r="T7" s="7">
        <f>IF(P_husdyr!AD11=0," ",P_husdyr!AD11)</f>
        <v>830</v>
      </c>
      <c r="U7" s="7">
        <f>IF(P_husdyr!AE11=0," ",P_husdyr!AE11)</f>
        <v>868</v>
      </c>
      <c r="V7" s="7">
        <f>IF(P_husdyr!AF11=0," ",P_husdyr!AF11)</f>
        <v>878</v>
      </c>
      <c r="W7" s="7">
        <f>IF(P_husdyr!AG11=0," ",P_husdyr!AG11)</f>
        <v>896</v>
      </c>
      <c r="X7" s="7">
        <f>IF(P_husdyr!AH11=0," ",P_husdyr!AH11)</f>
        <v>923</v>
      </c>
      <c r="Y7" s="7">
        <f>IF(P_husdyr!AI11=0," ",P_husdyr!AI11)</f>
        <v>930</v>
      </c>
      <c r="Z7" s="8">
        <f>IF(P_husdyr!AP11=0," ",P_husdyr!AP11)</f>
        <v>100</v>
      </c>
      <c r="AA7" s="105" t="str">
        <f>IF(P_husdyr!AQ11=0," ",P_husdyr!AQ11)</f>
        <v xml:space="preserve"> </v>
      </c>
    </row>
    <row r="8" spans="5:27" ht="12.75" x14ac:dyDescent="0.2">
      <c r="E8" s="235"/>
      <c r="F8" s="229"/>
      <c r="G8" s="14" t="str">
        <f>IF(P_husdyr!D12=0," ",P_husdyr!D12)</f>
        <v>ammekyr 50 % kjøttfe</v>
      </c>
      <c r="H8" s="7">
        <f>IF(P_husdyr!E12=0," ",P_husdyr!E12)</f>
        <v>12695</v>
      </c>
      <c r="I8" s="7">
        <f>IF(P_husdyr!F12=0," ",P_husdyr!F12)</f>
        <v>13552</v>
      </c>
      <c r="J8" s="7">
        <f>IF(P_husdyr!G12=0," ",P_husdyr!G12)</f>
        <v>14032</v>
      </c>
      <c r="K8" s="7">
        <f>IF(P_husdyr!H12=0," ",P_husdyr!H12)</f>
        <v>14584</v>
      </c>
      <c r="L8" s="7">
        <f>IF(P_husdyr!I12=0," ",P_husdyr!I12)</f>
        <v>15210</v>
      </c>
      <c r="M8" s="7">
        <f>IF(P_husdyr!J12=0," ",P_husdyr!J12)</f>
        <v>15394</v>
      </c>
      <c r="N8" s="8">
        <f>IF(P_husdyr!X12=0," ",P_husdyr!X12)</f>
        <v>184</v>
      </c>
      <c r="O8" s="8">
        <f>IF(P_husdyr!Q12=0," ",P_husdyr!Q12)</f>
        <v>2699</v>
      </c>
      <c r="P8" s="139"/>
      <c r="Q8" s="238"/>
      <c r="R8" s="229"/>
      <c r="S8" s="148" t="str">
        <f>IF(P_husdyr!AC12=0," ",P_husdyr!AC12)</f>
        <v>ammekyr 50 % kjøttfe</v>
      </c>
      <c r="T8" s="149">
        <f>IF(P_husdyr!AD12=0," ",P_husdyr!AD12)</f>
        <v>687</v>
      </c>
      <c r="U8" s="149">
        <f>IF(P_husdyr!AE12=0," ",P_husdyr!AE12)</f>
        <v>720</v>
      </c>
      <c r="V8" s="149">
        <f>IF(P_husdyr!AF12=0," ",P_husdyr!AF12)</f>
        <v>730</v>
      </c>
      <c r="W8" s="149">
        <f>IF(P_husdyr!AG12=0," ",P_husdyr!AG12)</f>
        <v>735</v>
      </c>
      <c r="X8" s="149">
        <f>IF(P_husdyr!AH12=0," ",P_husdyr!AH12)</f>
        <v>758</v>
      </c>
      <c r="Y8" s="149">
        <f>IF(P_husdyr!AI12=0," ",P_husdyr!AI12)</f>
        <v>747</v>
      </c>
      <c r="Z8" s="150">
        <f>IF(P_husdyr!AP12=0," ",P_husdyr!AP12)</f>
        <v>60</v>
      </c>
      <c r="AA8" s="105" t="str">
        <f>IF(P_husdyr!AQ12=0," ",P_husdyr!AQ12)</f>
        <v xml:space="preserve"> </v>
      </c>
    </row>
    <row r="9" spans="5:27" ht="12.75" x14ac:dyDescent="0.2">
      <c r="E9" s="235"/>
      <c r="F9" s="98" t="s">
        <v>329</v>
      </c>
      <c r="G9" s="152" t="str">
        <f>IF(P_husdyr!D13=0," ",P_husdyr!D13)</f>
        <v>verpehøner</v>
      </c>
      <c r="H9" s="153">
        <f>IF(P_husdyr!E13=0," ",P_husdyr!E13)</f>
        <v>951858</v>
      </c>
      <c r="I9" s="153">
        <f>IF(P_husdyr!F13=0," ",P_husdyr!F13)</f>
        <v>1019173</v>
      </c>
      <c r="J9" s="153">
        <f>IF(P_husdyr!G13=0," ",P_husdyr!G13)</f>
        <v>914706</v>
      </c>
      <c r="K9" s="153">
        <f>IF(P_husdyr!H13=0," ",P_husdyr!H13)</f>
        <v>951600</v>
      </c>
      <c r="L9" s="153">
        <f>IF(P_husdyr!I13=0," ",P_husdyr!I13)</f>
        <v>924274</v>
      </c>
      <c r="M9" s="153">
        <f>IF(P_husdyr!J13=0," ",P_husdyr!J13)</f>
        <v>1008148</v>
      </c>
      <c r="N9" s="154">
        <f>IF(P_husdyr!X13=0," ",P_husdyr!X13)</f>
        <v>83874</v>
      </c>
      <c r="O9" s="154">
        <f>IF(P_husdyr!Q13=0," ",P_husdyr!Q13)</f>
        <v>56290</v>
      </c>
      <c r="P9" s="139"/>
      <c r="Q9" s="238"/>
      <c r="R9" s="98" t="s">
        <v>329</v>
      </c>
      <c r="S9" t="str">
        <f>IF(P_husdyr!AC13=0," ",P_husdyr!AC13)</f>
        <v>verpehøner</v>
      </c>
      <c r="T9" s="7">
        <f>IF(P_husdyr!AD13=0," ",P_husdyr!AD13)</f>
        <v>314</v>
      </c>
      <c r="U9" s="7">
        <f>IF(P_husdyr!AE13=0," ",P_husdyr!AE13)</f>
        <v>325</v>
      </c>
      <c r="V9" s="7">
        <f>IF(P_husdyr!AF13=0," ",P_husdyr!AF13)</f>
        <v>226</v>
      </c>
      <c r="W9" s="7">
        <f>IF(P_husdyr!AG13=0," ",P_husdyr!AG13)</f>
        <v>240</v>
      </c>
      <c r="X9" s="7">
        <f>IF(P_husdyr!AH13=0," ",P_husdyr!AH13)</f>
        <v>234</v>
      </c>
      <c r="Y9" s="7">
        <f>IF(P_husdyr!AI13=0," ",P_husdyr!AI13)</f>
        <v>223</v>
      </c>
      <c r="Z9" s="8">
        <f>IF(P_husdyr!AP13=0," ",P_husdyr!AP13)</f>
        <v>-91</v>
      </c>
      <c r="AA9" s="105" t="str">
        <f>IF(P_husdyr!AQ13=0," ",P_husdyr!AQ13)</f>
        <v xml:space="preserve"> </v>
      </c>
    </row>
    <row r="10" spans="5:27" ht="12.75" x14ac:dyDescent="0.2">
      <c r="E10" s="235"/>
      <c r="F10" s="151" t="s">
        <v>330</v>
      </c>
      <c r="G10" s="152" t="str">
        <f>IF(P_husdyr!D14=0," ",P_husdyr!D14)</f>
        <v>livkyllinger</v>
      </c>
      <c r="H10" s="153">
        <f>IF(P_husdyr!E14=0," ",P_husdyr!E14)</f>
        <v>98051</v>
      </c>
      <c r="I10" s="153">
        <f>IF(P_husdyr!F14=0," ",P_husdyr!F14)</f>
        <v>90199</v>
      </c>
      <c r="J10" s="153">
        <f>IF(P_husdyr!G14=0," ",P_husdyr!G14)</f>
        <v>145204</v>
      </c>
      <c r="K10" s="153">
        <f>IF(P_husdyr!H14=0," ",P_husdyr!H14)</f>
        <v>93952</v>
      </c>
      <c r="L10" s="153">
        <f>IF(P_husdyr!I14=0," ",P_husdyr!I14)</f>
        <v>127807</v>
      </c>
      <c r="M10" s="153">
        <f>IF(P_husdyr!J14=0," ",P_husdyr!J14)</f>
        <v>198449</v>
      </c>
      <c r="N10" s="154">
        <f>IF(P_husdyr!X14=0," ",P_husdyr!X14)</f>
        <v>70642</v>
      </c>
      <c r="O10" s="154">
        <f>IF(P_husdyr!Q14=0," ",P_husdyr!Q14)</f>
        <v>100398</v>
      </c>
      <c r="P10" s="139"/>
      <c r="Q10" s="238"/>
      <c r="R10" s="151" t="s">
        <v>330</v>
      </c>
      <c r="S10" s="152" t="str">
        <f>IF(P_husdyr!AC14=0," ",P_husdyr!AC14)</f>
        <v>livkyllinger</v>
      </c>
      <c r="T10" s="153">
        <f>IF(P_husdyr!AD14=0," ",P_husdyr!AD14)</f>
        <v>30</v>
      </c>
      <c r="U10" s="153">
        <f>IF(P_husdyr!AE14=0," ",P_husdyr!AE14)</f>
        <v>24</v>
      </c>
      <c r="V10" s="153">
        <f>IF(P_husdyr!AF14=0," ",P_husdyr!AF14)</f>
        <v>30</v>
      </c>
      <c r="W10" s="153">
        <f>IF(P_husdyr!AG14=0," ",P_husdyr!AG14)</f>
        <v>22</v>
      </c>
      <c r="X10" s="153">
        <f>IF(P_husdyr!AH14=0," ",P_husdyr!AH14)</f>
        <v>20</v>
      </c>
      <c r="Y10" s="153">
        <f>IF(P_husdyr!AI14=0," ",P_husdyr!AI14)</f>
        <v>16</v>
      </c>
      <c r="Z10" s="154">
        <f>IF(P_husdyr!AP14=0," ",P_husdyr!AP14)</f>
        <v>-14</v>
      </c>
      <c r="AA10" s="105" t="str">
        <f>IF(P_husdyr!AQ14=0," ",P_husdyr!AQ14)</f>
        <v xml:space="preserve"> </v>
      </c>
    </row>
    <row r="11" spans="5:27" ht="12.75" x14ac:dyDescent="0.2">
      <c r="E11" s="235"/>
      <c r="F11" s="230" t="s">
        <v>342</v>
      </c>
      <c r="G11" s="14" t="str">
        <f>IF(P_husdyr!D15=0," ",P_husdyr!D15)</f>
        <v>kalkun, and, gås for avl</v>
      </c>
      <c r="H11" s="7">
        <f>IF(P_husdyr!E15=0," ",P_husdyr!E15)</f>
        <v>10844</v>
      </c>
      <c r="I11" s="7">
        <f>IF(P_husdyr!F15=0," ",P_husdyr!F15)</f>
        <v>1428</v>
      </c>
      <c r="J11" s="7">
        <f>IF(P_husdyr!G15=0," ",P_husdyr!G15)</f>
        <v>306</v>
      </c>
      <c r="K11" s="7">
        <f>IF(P_husdyr!H15=0," ",P_husdyr!H15)</f>
        <v>320</v>
      </c>
      <c r="L11" s="7">
        <f>IF(P_husdyr!I15=0," ",P_husdyr!I15)</f>
        <v>272</v>
      </c>
      <c r="M11" s="7">
        <f>IF(P_husdyr!J15=0," ",P_husdyr!J15)</f>
        <v>672</v>
      </c>
      <c r="N11" s="8">
        <f>IF(P_husdyr!X15=0," ",P_husdyr!X15)</f>
        <v>400</v>
      </c>
      <c r="O11" s="8">
        <f>IF(P_husdyr!Q15=0," ",P_husdyr!Q15)</f>
        <v>-10172</v>
      </c>
      <c r="P11" s="139"/>
      <c r="Q11" s="238"/>
      <c r="R11" s="230" t="s">
        <v>342</v>
      </c>
      <c r="S11" s="155" t="str">
        <f>IF(P_husdyr!AC15=0," ",P_husdyr!AC15)</f>
        <v>kalkun, and, gås for avl</v>
      </c>
      <c r="T11" s="50">
        <f>IF(P_husdyr!AD15=0," ",P_husdyr!AD15)</f>
        <v>31</v>
      </c>
      <c r="U11" s="50">
        <f>IF(P_husdyr!AE15=0," ",P_husdyr!AE15)</f>
        <v>33</v>
      </c>
      <c r="V11" s="50">
        <f>IF(P_husdyr!AF15=0," ",P_husdyr!AF15)</f>
        <v>31</v>
      </c>
      <c r="W11" s="50">
        <f>IF(P_husdyr!AG15=0," ",P_husdyr!AG15)</f>
        <v>27</v>
      </c>
      <c r="X11" s="50">
        <f>IF(P_husdyr!AH15=0," ",P_husdyr!AH15)</f>
        <v>26</v>
      </c>
      <c r="Y11" s="50">
        <f>IF(P_husdyr!AI15=0," ",P_husdyr!AI15)</f>
        <v>27</v>
      </c>
      <c r="Z11" s="51">
        <f>IF(P_husdyr!AP15=0," ",P_husdyr!AP15)</f>
        <v>-4</v>
      </c>
      <c r="AA11" s="105" t="str">
        <f>IF(P_husdyr!AQ15=0," ",P_husdyr!AQ15)</f>
        <v xml:space="preserve"> </v>
      </c>
    </row>
    <row r="12" spans="5:27" ht="12.75" x14ac:dyDescent="0.2">
      <c r="E12" s="235"/>
      <c r="F12" s="231"/>
      <c r="G12" s="14" t="str">
        <f>IF(P_husdyr!D16=0," ",P_husdyr!D16)</f>
        <v>kalkun, and, gås for slakt</v>
      </c>
      <c r="H12" s="7">
        <f>IF(P_husdyr!E16=0," ",P_husdyr!E16)</f>
        <v>140599</v>
      </c>
      <c r="I12" s="7">
        <f>IF(P_husdyr!F16=0," ",P_husdyr!F16)</f>
        <v>49451</v>
      </c>
      <c r="J12" s="7">
        <f>IF(P_husdyr!G16=0," ",P_husdyr!G16)</f>
        <v>87</v>
      </c>
      <c r="K12" s="7">
        <f>IF(P_husdyr!H16=0," ",P_husdyr!H16)</f>
        <v>141</v>
      </c>
      <c r="L12" s="7">
        <f>IF(P_husdyr!I16=0," ",P_husdyr!I16)</f>
        <v>232</v>
      </c>
      <c r="M12" s="7">
        <f>IF(P_husdyr!J16=0," ",P_husdyr!J16)</f>
        <v>220</v>
      </c>
      <c r="N12" s="8">
        <f>IF(P_husdyr!X16=0," ",P_husdyr!X16)</f>
        <v>-12</v>
      </c>
      <c r="O12" s="8">
        <f>IF(P_husdyr!Q16=0," ",P_husdyr!Q16)</f>
        <v>-140379</v>
      </c>
      <c r="P12" s="139"/>
      <c r="Q12" s="238"/>
      <c r="R12" s="231"/>
      <c r="S12" s="14" t="str">
        <f>IF(P_husdyr!AC16=0," ",P_husdyr!AC16)</f>
        <v>kalkun, and, gås for slakt</v>
      </c>
      <c r="T12" s="7">
        <f>IF(P_husdyr!AD16=0," ",P_husdyr!AD16)</f>
        <v>22</v>
      </c>
      <c r="U12" s="7">
        <f>IF(P_husdyr!AE16=0," ",P_husdyr!AE16)</f>
        <v>11</v>
      </c>
      <c r="V12" s="7">
        <f>IF(P_husdyr!AF16=0," ",P_husdyr!AF16)</f>
        <v>6</v>
      </c>
      <c r="W12" s="7">
        <f>IF(P_husdyr!AG16=0," ",P_husdyr!AG16)</f>
        <v>10</v>
      </c>
      <c r="X12" s="7">
        <f>IF(P_husdyr!AH16=0," ",P_husdyr!AH16)</f>
        <v>16</v>
      </c>
      <c r="Y12" s="7">
        <f>IF(P_husdyr!AI16=0," ",P_husdyr!AI16)</f>
        <v>12</v>
      </c>
      <c r="Z12" s="8">
        <f>IF(P_husdyr!AP16=0," ",P_husdyr!AP16)</f>
        <v>-10</v>
      </c>
      <c r="AA12" s="105" t="str">
        <f>IF(P_husdyr!AQ16=0," ",P_husdyr!AQ16)</f>
        <v xml:space="preserve"> </v>
      </c>
    </row>
    <row r="13" spans="5:27" ht="12.75" x14ac:dyDescent="0.2">
      <c r="E13" s="235"/>
      <c r="F13" s="231"/>
      <c r="G13" s="14" t="s">
        <v>346</v>
      </c>
      <c r="H13" s="7">
        <f>IF(P_husdyr!E17=0," ",P_husdyr!E17)</f>
        <v>4690422</v>
      </c>
      <c r="I13" s="7">
        <f>IF(P_husdyr!F17=0," ",P_husdyr!F17)</f>
        <v>5568458</v>
      </c>
      <c r="J13" s="7">
        <f>IF(P_husdyr!G17=0," ",P_husdyr!G17)</f>
        <v>4667265</v>
      </c>
      <c r="K13" s="7">
        <f>IF(P_husdyr!H17=0," ",P_husdyr!H17)</f>
        <v>4568867</v>
      </c>
      <c r="L13" s="7">
        <f>IF(P_husdyr!I17=0," ",P_husdyr!I17)</f>
        <v>5276900</v>
      </c>
      <c r="M13" s="7">
        <f>IF(P_husdyr!J17=0," ",P_husdyr!J17)</f>
        <v>5690318</v>
      </c>
      <c r="N13" s="8">
        <f>IF(P_husdyr!X17=0," ",P_husdyr!X17)</f>
        <v>413418</v>
      </c>
      <c r="O13" s="8">
        <f>IF(P_husdyr!Q17=0," ",P_husdyr!Q17)</f>
        <v>999896</v>
      </c>
      <c r="P13" s="139"/>
      <c r="Q13" s="238"/>
      <c r="R13" s="231"/>
      <c r="S13" s="14" t="s">
        <v>346</v>
      </c>
      <c r="T13" s="7">
        <f>IF(P_husdyr!AD17=0," ",P_husdyr!AD17)</f>
        <v>121</v>
      </c>
      <c r="U13" s="7">
        <f>IF(P_husdyr!AE17=0," ",P_husdyr!AE17)</f>
        <v>147</v>
      </c>
      <c r="V13" s="7">
        <f>IF(P_husdyr!AF17=0," ",P_husdyr!AF17)</f>
        <v>131</v>
      </c>
      <c r="W13" s="7">
        <f>IF(P_husdyr!AG17=0," ",P_husdyr!AG17)</f>
        <v>130</v>
      </c>
      <c r="X13" s="7">
        <f>IF(P_husdyr!AH17=0," ",P_husdyr!AH17)</f>
        <v>144</v>
      </c>
      <c r="Y13" s="7">
        <f>IF(P_husdyr!AI17=0," ",P_husdyr!AI17)</f>
        <v>141</v>
      </c>
      <c r="Z13" s="8">
        <f>IF(P_husdyr!AP17=0," ",P_husdyr!AP17)</f>
        <v>20</v>
      </c>
      <c r="AA13" s="105" t="str">
        <f>IF(P_husdyr!AQ17=0," ",P_husdyr!AQ17)</f>
        <v xml:space="preserve"> </v>
      </c>
    </row>
    <row r="14" spans="5:27" ht="12.75" x14ac:dyDescent="0.2">
      <c r="E14" s="235"/>
      <c r="F14" s="231"/>
      <c r="G14" s="14" t="s">
        <v>324</v>
      </c>
      <c r="H14" s="7">
        <f>IF(P_husdyr!E18=0," ",P_husdyr!E18)</f>
        <v>3498</v>
      </c>
      <c r="I14" s="7">
        <f>IF(P_husdyr!F18=0," ",P_husdyr!F18)</f>
        <v>3353</v>
      </c>
      <c r="J14" s="7">
        <f>IF(P_husdyr!G18=0," ",P_husdyr!G18)</f>
        <v>3302</v>
      </c>
      <c r="K14" s="7">
        <f>IF(P_husdyr!H18=0," ",P_husdyr!H18)</f>
        <v>3273</v>
      </c>
      <c r="L14" s="7">
        <f>IF(P_husdyr!I18=0," ",P_husdyr!I18)</f>
        <v>3137</v>
      </c>
      <c r="M14" s="7">
        <f>IF(P_husdyr!J18=0," ",P_husdyr!J18)</f>
        <v>3075</v>
      </c>
      <c r="N14" s="8">
        <f>IF(P_husdyr!X18=0," ",P_husdyr!X18)</f>
        <v>-62</v>
      </c>
      <c r="O14" s="8">
        <f>IF(P_husdyr!Q18=0," ",P_husdyr!Q18)</f>
        <v>-423</v>
      </c>
      <c r="P14" s="139"/>
      <c r="Q14" s="238"/>
      <c r="R14" s="231"/>
      <c r="S14" s="14" t="s">
        <v>324</v>
      </c>
      <c r="T14" s="7">
        <f>IF(P_husdyr!AD18=0," ",P_husdyr!AD18)</f>
        <v>833</v>
      </c>
      <c r="U14" s="7">
        <f>IF(P_husdyr!AE18=0," ",P_husdyr!AE18)</f>
        <v>793</v>
      </c>
      <c r="V14" s="7">
        <f>IF(P_husdyr!AF18=0," ",P_husdyr!AF18)</f>
        <v>788</v>
      </c>
      <c r="W14" s="7">
        <f>IF(P_husdyr!AG18=0," ",P_husdyr!AG18)</f>
        <v>773</v>
      </c>
      <c r="X14" s="7">
        <f>IF(P_husdyr!AH18=0," ",P_husdyr!AH18)</f>
        <v>733</v>
      </c>
      <c r="Y14" s="7">
        <f>IF(P_husdyr!AI18=0," ",P_husdyr!AI18)</f>
        <v>744</v>
      </c>
      <c r="Z14" s="8">
        <f>IF(P_husdyr!AP18=0," ",P_husdyr!AP18)</f>
        <v>-89</v>
      </c>
      <c r="AA14" s="105" t="str">
        <f>IF(P_husdyr!AQ18=0," ",P_husdyr!AQ18)</f>
        <v xml:space="preserve"> </v>
      </c>
    </row>
    <row r="15" spans="5:27" ht="12.75" x14ac:dyDescent="0.2">
      <c r="E15" s="235"/>
      <c r="F15" s="232"/>
      <c r="G15" t="str">
        <f>IF(P_husdyr!D19=0," ",P_husdyr!D19)</f>
        <v>hest i pensjon</v>
      </c>
      <c r="H15" s="7">
        <f>IF(P_husdyr!E19=0," ",P_husdyr!E19)</f>
        <v>773</v>
      </c>
      <c r="I15" s="7">
        <f>IF(P_husdyr!F19=0," ",P_husdyr!F19)</f>
        <v>982</v>
      </c>
      <c r="J15" s="7">
        <f>IF(P_husdyr!G19=0," ",P_husdyr!G19)</f>
        <v>980</v>
      </c>
      <c r="K15" s="7">
        <f>IF(P_husdyr!H19=0," ",P_husdyr!H19)</f>
        <v>974</v>
      </c>
      <c r="L15" s="7">
        <f>IF(P_husdyr!I19=0," ",P_husdyr!I19)</f>
        <v>1123</v>
      </c>
      <c r="M15" s="7">
        <f>IF(P_husdyr!J19=0," ",P_husdyr!J19)</f>
        <v>1122</v>
      </c>
      <c r="N15" s="8">
        <f>IF(P_husdyr!X19=0," ",P_husdyr!X19)</f>
        <v>-1</v>
      </c>
      <c r="O15" s="8">
        <f>IF(P_husdyr!Q19=0," ",P_husdyr!Q19)</f>
        <v>349</v>
      </c>
      <c r="P15" s="139"/>
      <c r="Q15" s="238"/>
      <c r="R15" s="232"/>
      <c r="S15" s="156" t="str">
        <f>IF(P_husdyr!AC19=0," ",P_husdyr!AC19)</f>
        <v>hest i pensjon</v>
      </c>
      <c r="T15" s="157">
        <f>IF(P_husdyr!AD19=0," ",P_husdyr!AD19)</f>
        <v>109</v>
      </c>
      <c r="U15" s="157">
        <f>IF(P_husdyr!AE19=0," ",P_husdyr!AE19)</f>
        <v>149</v>
      </c>
      <c r="V15" s="157">
        <f>IF(P_husdyr!AF19=0," ",P_husdyr!AF19)</f>
        <v>156</v>
      </c>
      <c r="W15" s="157">
        <f>IF(P_husdyr!AG19=0," ",P_husdyr!AG19)</f>
        <v>151</v>
      </c>
      <c r="X15" s="157">
        <f>IF(P_husdyr!AH19=0," ",P_husdyr!AH19)</f>
        <v>168</v>
      </c>
      <c r="Y15" s="157">
        <f>IF(P_husdyr!AI19=0," ",P_husdyr!AI19)</f>
        <v>176</v>
      </c>
      <c r="Z15" s="158">
        <f>IF(P_husdyr!AP19=0," ",P_husdyr!AP19)</f>
        <v>67</v>
      </c>
      <c r="AA15" s="105" t="str">
        <f>IF(P_husdyr!AQ19=0," ",P_husdyr!AQ19)</f>
        <v xml:space="preserve"> </v>
      </c>
    </row>
    <row r="16" spans="5:27" ht="12.75" x14ac:dyDescent="0.2">
      <c r="E16" s="235"/>
      <c r="F16" s="219" t="s">
        <v>324</v>
      </c>
      <c r="G16" s="17" t="str">
        <f>IF(P_husdyr!D20=0," ",P_husdyr!D20)</f>
        <v>bifolk</v>
      </c>
      <c r="H16" s="39">
        <f>IF(P_husdyr!E20=0," ",P_husdyr!E20)</f>
        <v>1220</v>
      </c>
      <c r="I16" s="39">
        <f>IF(P_husdyr!F20=0," ",P_husdyr!F20)</f>
        <v>1588</v>
      </c>
      <c r="J16" s="39">
        <f>IF(P_husdyr!G20=0," ",P_husdyr!G20)</f>
        <v>2075</v>
      </c>
      <c r="K16" s="39">
        <f>IF(P_husdyr!H20=0," ",P_husdyr!H20)</f>
        <v>1953</v>
      </c>
      <c r="L16" s="39">
        <f>IF(P_husdyr!I20=0," ",P_husdyr!I20)</f>
        <v>2315</v>
      </c>
      <c r="M16" s="39">
        <f>IF(P_husdyr!J20=0," ",P_husdyr!J20)</f>
        <v>2431</v>
      </c>
      <c r="N16" s="40">
        <f>IF(P_husdyr!X20=0," ",P_husdyr!X20)</f>
        <v>116</v>
      </c>
      <c r="O16" s="40">
        <f>IF(P_husdyr!Q20=0," ",P_husdyr!Q20)</f>
        <v>1211</v>
      </c>
      <c r="P16" s="139"/>
      <c r="Q16" s="238"/>
      <c r="R16" s="219" t="s">
        <v>324</v>
      </c>
      <c r="S16" t="str">
        <f>IF(P_husdyr!AC20=0," ",P_husdyr!AC20)</f>
        <v>bifolk</v>
      </c>
      <c r="T16" s="7">
        <f>IF(P_husdyr!AD20=0," ",P_husdyr!AD20)</f>
        <v>62</v>
      </c>
      <c r="U16" s="7">
        <f>IF(P_husdyr!AE20=0," ",P_husdyr!AE20)</f>
        <v>77</v>
      </c>
      <c r="V16" s="7">
        <f>IF(P_husdyr!AF20=0," ",P_husdyr!AF20)</f>
        <v>95</v>
      </c>
      <c r="W16" s="7">
        <f>IF(P_husdyr!AG20=0," ",P_husdyr!AG20)</f>
        <v>92</v>
      </c>
      <c r="X16" s="7">
        <f>IF(P_husdyr!AH20=0," ",P_husdyr!AH20)</f>
        <v>88</v>
      </c>
      <c r="Y16" s="7">
        <f>IF(P_husdyr!AI20=0," ",P_husdyr!AI20)</f>
        <v>93</v>
      </c>
      <c r="Z16" s="8">
        <f>IF(P_husdyr!AP20=0," ",P_husdyr!AP20)</f>
        <v>31</v>
      </c>
      <c r="AA16" s="105" t="str">
        <f>IF(P_husdyr!AQ20=0," ",P_husdyr!AQ20)</f>
        <v xml:space="preserve"> </v>
      </c>
    </row>
    <row r="17" spans="5:27" ht="12.75" x14ac:dyDescent="0.2">
      <c r="E17" s="235"/>
      <c r="F17" s="219"/>
      <c r="G17" s="21" t="str">
        <f>IF(P_husdyr!D21=0," ",P_husdyr!D21)</f>
        <v>alpakka</v>
      </c>
      <c r="H17" s="41">
        <f>IF(P_husdyr!E21=0," ",P_husdyr!E21)</f>
        <v>69</v>
      </c>
      <c r="I17" s="41">
        <f>IF(P_husdyr!F21=0," ",P_husdyr!F21)</f>
        <v>68</v>
      </c>
      <c r="J17" s="41">
        <f>IF(P_husdyr!G21=0," ",P_husdyr!G21)</f>
        <v>63</v>
      </c>
      <c r="K17" s="41">
        <f>IF(P_husdyr!H21=0," ",P_husdyr!H21)</f>
        <v>81</v>
      </c>
      <c r="L17" s="41">
        <f>IF(P_husdyr!I21=0," ",P_husdyr!I21)</f>
        <v>93</v>
      </c>
      <c r="M17" s="41">
        <f>IF(P_husdyr!J21=0," ",P_husdyr!J21)</f>
        <v>121</v>
      </c>
      <c r="N17" s="42">
        <f>IF(P_husdyr!X21=0," ",P_husdyr!X21)</f>
        <v>28</v>
      </c>
      <c r="O17" s="42">
        <f>IF(P_husdyr!Q21=0," ",P_husdyr!Q21)</f>
        <v>52</v>
      </c>
      <c r="P17" s="139"/>
      <c r="Q17" s="238"/>
      <c r="R17" s="219"/>
      <c r="S17" t="str">
        <f>IF(P_husdyr!AC21=0," ",P_husdyr!AC21)</f>
        <v>alpakka</v>
      </c>
      <c r="T17" s="7">
        <f>IF(P_husdyr!AD21=0," ",P_husdyr!AD21)</f>
        <v>6</v>
      </c>
      <c r="U17" s="7">
        <f>IF(P_husdyr!AE21=0," ",P_husdyr!AE21)</f>
        <v>8</v>
      </c>
      <c r="V17" s="7">
        <f>IF(P_husdyr!AF21=0," ",P_husdyr!AF21)</f>
        <v>7</v>
      </c>
      <c r="W17" s="7">
        <f>IF(P_husdyr!AG21=0," ",P_husdyr!AG21)</f>
        <v>8</v>
      </c>
      <c r="X17" s="7">
        <f>IF(P_husdyr!AH21=0," ",P_husdyr!AH21)</f>
        <v>13</v>
      </c>
      <c r="Y17" s="7">
        <f>IF(P_husdyr!AI21=0," ",P_husdyr!AI21)</f>
        <v>17</v>
      </c>
      <c r="Z17" s="8">
        <f>IF(P_husdyr!AP21=0," ",P_husdyr!AP21)</f>
        <v>11</v>
      </c>
      <c r="AA17" s="105" t="str">
        <f>IF(P_husdyr!AQ21=0," ",P_husdyr!AQ21)</f>
        <v xml:space="preserve"> </v>
      </c>
    </row>
    <row r="18" spans="5:27" ht="12.75" x14ac:dyDescent="0.2">
      <c r="E18" s="235"/>
      <c r="F18" s="220" t="s">
        <v>347</v>
      </c>
      <c r="G18" t="str">
        <f>IF(P_husdyr!D22=0," ",P_husdyr!D22)</f>
        <v>hjort</v>
      </c>
      <c r="H18" s="7">
        <f>IF(P_husdyr!E22=0," ",P_husdyr!E22)</f>
        <v>788</v>
      </c>
      <c r="I18" s="7">
        <f>IF(P_husdyr!F22=0," ",P_husdyr!F22)</f>
        <v>817</v>
      </c>
      <c r="J18" s="7">
        <f>IF(P_husdyr!G22=0," ",P_husdyr!G22)</f>
        <v>783</v>
      </c>
      <c r="K18" s="7">
        <f>IF(P_husdyr!H22=0," ",P_husdyr!H22)</f>
        <v>748</v>
      </c>
      <c r="L18" s="7">
        <f>IF(P_husdyr!I22=0," ",P_husdyr!I22)</f>
        <v>666</v>
      </c>
      <c r="M18" s="7">
        <f>IF(P_husdyr!J22=0," ",P_husdyr!J22)</f>
        <v>626</v>
      </c>
      <c r="N18" s="8">
        <f>IF(P_husdyr!X22=0," ",P_husdyr!X22)</f>
        <v>-40</v>
      </c>
      <c r="O18" s="8">
        <f>IF(P_husdyr!Q22=0," ",P_husdyr!Q22)</f>
        <v>-162</v>
      </c>
      <c r="P18" s="139"/>
      <c r="Q18" s="238"/>
      <c r="R18" s="220" t="s">
        <v>347</v>
      </c>
      <c r="S18" s="49" t="str">
        <f>IF(P_husdyr!AC22=0," ",P_husdyr!AC22)</f>
        <v>hjort</v>
      </c>
      <c r="T18" s="50">
        <f>IF(P_husdyr!AD22=0," ",P_husdyr!AD22)</f>
        <v>11</v>
      </c>
      <c r="U18" s="50">
        <f>IF(P_husdyr!AE22=0," ",P_husdyr!AE22)</f>
        <v>11</v>
      </c>
      <c r="V18" s="50">
        <f>IF(P_husdyr!AF22=0," ",P_husdyr!AF22)</f>
        <v>11</v>
      </c>
      <c r="W18" s="50">
        <f>IF(P_husdyr!AG22=0," ",P_husdyr!AG22)</f>
        <v>11</v>
      </c>
      <c r="X18" s="50">
        <f>IF(P_husdyr!AH22=0," ",P_husdyr!AH22)</f>
        <v>11</v>
      </c>
      <c r="Y18" s="50">
        <f>IF(P_husdyr!AI22=0," ",P_husdyr!AI22)</f>
        <v>10</v>
      </c>
      <c r="Z18" s="51">
        <f>IF(P_husdyr!AP22=0," ",P_husdyr!AP22)</f>
        <v>-1</v>
      </c>
      <c r="AA18" s="105" t="str">
        <f>IF(P_husdyr!AQ22=0," ",P_husdyr!AQ22)</f>
        <v xml:space="preserve"> </v>
      </c>
    </row>
    <row r="19" spans="5:27" ht="12.75" x14ac:dyDescent="0.2">
      <c r="E19" s="235"/>
      <c r="F19" s="221"/>
      <c r="G19" t="str">
        <f>IF(P_husdyr!D23=0," ",P_husdyr!D23)</f>
        <v>lama</v>
      </c>
      <c r="H19" s="7">
        <f>IF(P_husdyr!E23=0," ",P_husdyr!E23)</f>
        <v>225</v>
      </c>
      <c r="I19" s="7">
        <f>IF(P_husdyr!F23=0," ",P_husdyr!F23)</f>
        <v>226</v>
      </c>
      <c r="J19" s="7">
        <f>IF(P_husdyr!G23=0," ",P_husdyr!G23)</f>
        <v>224</v>
      </c>
      <c r="K19" s="7">
        <f>IF(P_husdyr!H23=0," ",P_husdyr!H23)</f>
        <v>217</v>
      </c>
      <c r="L19" s="7">
        <f>IF(P_husdyr!I23=0," ",P_husdyr!I23)</f>
        <v>189</v>
      </c>
      <c r="M19" s="7">
        <f>IF(P_husdyr!J23=0," ",P_husdyr!J23)</f>
        <v>204</v>
      </c>
      <c r="N19" s="8">
        <f>IF(P_husdyr!X23=0," ",P_husdyr!X23)</f>
        <v>15</v>
      </c>
      <c r="O19" s="8">
        <f>IF(P_husdyr!Q23=0," ",P_husdyr!Q23)</f>
        <v>-21</v>
      </c>
      <c r="P19" s="139"/>
      <c r="Q19" s="238"/>
      <c r="R19" s="221"/>
      <c r="S19" t="str">
        <f>IF(P_husdyr!AC23=0," ",P_husdyr!AC23)</f>
        <v>lama</v>
      </c>
      <c r="T19" s="7">
        <f>IF(P_husdyr!AD23=0," ",P_husdyr!AD23)</f>
        <v>21</v>
      </c>
      <c r="U19" s="7">
        <f>IF(P_husdyr!AE23=0," ",P_husdyr!AE23)</f>
        <v>22</v>
      </c>
      <c r="V19" s="7">
        <f>IF(P_husdyr!AF23=0," ",P_husdyr!AF23)</f>
        <v>22</v>
      </c>
      <c r="W19" s="7">
        <f>IF(P_husdyr!AG23=0," ",P_husdyr!AG23)</f>
        <v>22</v>
      </c>
      <c r="X19" s="7">
        <f>IF(P_husdyr!AH23=0," ",P_husdyr!AH23)</f>
        <v>23</v>
      </c>
      <c r="Y19" s="7">
        <f>IF(P_husdyr!AI23=0," ",P_husdyr!AI23)</f>
        <v>22</v>
      </c>
      <c r="Z19" s="8">
        <f>IF(P_husdyr!AP23=0," ",P_husdyr!AP23)</f>
        <v>1</v>
      </c>
      <c r="AA19" s="105" t="str">
        <f>IF(P_husdyr!AQ23=0," ",P_husdyr!AQ23)</f>
        <v xml:space="preserve"> </v>
      </c>
    </row>
    <row r="20" spans="5:27" ht="12.75" x14ac:dyDescent="0.2">
      <c r="E20" s="235"/>
      <c r="F20" s="221"/>
      <c r="G20" t="str">
        <f>IF(P_husdyr!D24=0," ",P_husdyr!D24)</f>
        <v>esel</v>
      </c>
      <c r="H20" s="7">
        <f>IF(P_husdyr!E24=0," ",P_husdyr!E24)</f>
        <v>14</v>
      </c>
      <c r="I20" s="7">
        <f>IF(P_husdyr!F24=0," ",P_husdyr!F24)</f>
        <v>12</v>
      </c>
      <c r="J20" s="7">
        <f>IF(P_husdyr!G24=0," ",P_husdyr!G24)</f>
        <v>126</v>
      </c>
      <c r="K20" s="7">
        <f>IF(P_husdyr!H24=0," ",P_husdyr!H24)</f>
        <v>17</v>
      </c>
      <c r="L20" s="7">
        <f>IF(P_husdyr!I24=0," ",P_husdyr!I24)</f>
        <v>15</v>
      </c>
      <c r="M20" s="7">
        <f>IF(P_husdyr!J24=0," ",P_husdyr!J24)</f>
        <v>26</v>
      </c>
      <c r="N20" s="8">
        <f>IF(P_husdyr!X24=0," ",P_husdyr!X24)</f>
        <v>11</v>
      </c>
      <c r="O20" s="8">
        <f>IF(P_husdyr!Q24=0," ",P_husdyr!Q24)</f>
        <v>12</v>
      </c>
      <c r="P20" s="139"/>
      <c r="Q20" s="238"/>
      <c r="R20" s="221"/>
      <c r="S20" t="str">
        <f>IF(P_husdyr!AC24=0," ",P_husdyr!AC24)</f>
        <v>esel</v>
      </c>
      <c r="T20" s="7">
        <f>IF(P_husdyr!AD24=0," ",P_husdyr!AD24)</f>
        <v>7</v>
      </c>
      <c r="U20" s="7">
        <f>IF(P_husdyr!AE24=0," ",P_husdyr!AE24)</f>
        <v>6</v>
      </c>
      <c r="V20" s="7">
        <f>IF(P_husdyr!AF24=0," ",P_husdyr!AF24)</f>
        <v>10</v>
      </c>
      <c r="W20" s="7">
        <f>IF(P_husdyr!AG24=0," ",P_husdyr!AG24)</f>
        <v>9</v>
      </c>
      <c r="X20" s="7">
        <f>IF(P_husdyr!AH24=0," ",P_husdyr!AH24)</f>
        <v>9</v>
      </c>
      <c r="Y20" s="7">
        <f>IF(P_husdyr!AI24=0," ",P_husdyr!AI24)</f>
        <v>10</v>
      </c>
      <c r="Z20" s="8">
        <f>IF(P_husdyr!AP24=0," ",P_husdyr!AP24)</f>
        <v>3</v>
      </c>
      <c r="AA20" s="105" t="str">
        <f>IF(P_husdyr!AQ24=0," ",P_husdyr!AQ24)</f>
        <v xml:space="preserve"> </v>
      </c>
    </row>
    <row r="21" spans="5:27" ht="12.75" x14ac:dyDescent="0.2">
      <c r="E21" s="235"/>
      <c r="F21" s="221"/>
      <c r="G21" t="str">
        <f>IF(P_husdyr!D25=0," ",P_husdyr!D25)</f>
        <v>kaniner</v>
      </c>
      <c r="H21" s="7">
        <f>IF(P_husdyr!E25=0," ",P_husdyr!E25)</f>
        <v>137</v>
      </c>
      <c r="I21" s="7">
        <f>IF(P_husdyr!F25=0," ",P_husdyr!F25)</f>
        <v>168</v>
      </c>
      <c r="J21" s="7">
        <f>IF(P_husdyr!G25=0," ",P_husdyr!G25)</f>
        <v>158</v>
      </c>
      <c r="K21" s="7">
        <f>IF(P_husdyr!H25=0," ",P_husdyr!H25)</f>
        <v>139</v>
      </c>
      <c r="L21" s="7">
        <f>IF(P_husdyr!I25=0," ",P_husdyr!I25)</f>
        <v>138</v>
      </c>
      <c r="M21" s="7">
        <f>IF(P_husdyr!J25=0," ",P_husdyr!J25)</f>
        <v>113</v>
      </c>
      <c r="N21" s="8">
        <f>IF(P_husdyr!X25=0," ",P_husdyr!X25)</f>
        <v>-25</v>
      </c>
      <c r="O21" s="8">
        <f>IF(P_husdyr!Q25=0," ",P_husdyr!Q25)</f>
        <v>-24</v>
      </c>
      <c r="P21" s="139"/>
      <c r="Q21" s="238"/>
      <c r="R21" s="221"/>
      <c r="S21" t="str">
        <f>IF(P_husdyr!AC25=0," ",P_husdyr!AC25)</f>
        <v>kaniner</v>
      </c>
      <c r="T21" s="7">
        <f>IF(P_husdyr!AD25=0," ",P_husdyr!AD25)</f>
        <v>29</v>
      </c>
      <c r="U21" s="7">
        <f>IF(P_husdyr!AE25=0," ",P_husdyr!AE25)</f>
        <v>24</v>
      </c>
      <c r="V21" s="7">
        <f>IF(P_husdyr!AF25=0," ",P_husdyr!AF25)</f>
        <v>22</v>
      </c>
      <c r="W21" s="7">
        <f>IF(P_husdyr!AG25=0," ",P_husdyr!AG25)</f>
        <v>24</v>
      </c>
      <c r="X21" s="7">
        <f>IF(P_husdyr!AH25=0," ",P_husdyr!AH25)</f>
        <v>19</v>
      </c>
      <c r="Y21" s="7">
        <f>IF(P_husdyr!AI25=0," ",P_husdyr!AI25)</f>
        <v>16</v>
      </c>
      <c r="Z21" s="8">
        <f>IF(P_husdyr!AP25=0," ",P_husdyr!AP25)</f>
        <v>-13</v>
      </c>
      <c r="AA21" s="105" t="str">
        <f>IF(P_husdyr!AQ25=0," ",P_husdyr!AQ25)</f>
        <v xml:space="preserve"> </v>
      </c>
    </row>
    <row r="22" spans="5:27" ht="12.75" x14ac:dyDescent="0.2">
      <c r="E22" s="235"/>
      <c r="F22" s="221"/>
      <c r="G22" t="str">
        <f>IF(P_husdyr!D26=0," ",P_husdyr!D26)</f>
        <v>unghjort</v>
      </c>
      <c r="H22" s="7">
        <f>IF(P_husdyr!E26=0," ",P_husdyr!E26)</f>
        <v>402</v>
      </c>
      <c r="I22" s="7">
        <f>IF(P_husdyr!F26=0," ",P_husdyr!F26)</f>
        <v>397</v>
      </c>
      <c r="J22" s="7">
        <f>IF(P_husdyr!G26=0," ",P_husdyr!G26)</f>
        <v>342</v>
      </c>
      <c r="K22" s="7">
        <f>IF(P_husdyr!H26=0," ",P_husdyr!H26)</f>
        <v>325</v>
      </c>
      <c r="L22" s="7">
        <f>IF(P_husdyr!I26=0," ",P_husdyr!I26)</f>
        <v>309</v>
      </c>
      <c r="M22" s="7">
        <f>IF(P_husdyr!J26=0," ",P_husdyr!J26)</f>
        <v>255</v>
      </c>
      <c r="N22" s="8">
        <f>IF(P_husdyr!X26=0," ",P_husdyr!X26)</f>
        <v>-54</v>
      </c>
      <c r="O22" s="8">
        <f>IF(P_husdyr!Q26=0," ",P_husdyr!Q26)</f>
        <v>-147</v>
      </c>
      <c r="P22" s="139"/>
      <c r="Q22" s="238"/>
      <c r="R22" s="221"/>
      <c r="S22" t="str">
        <f>IF(P_husdyr!AC26=0," ",P_husdyr!AC26)</f>
        <v>unghjort</v>
      </c>
      <c r="T22" s="7">
        <f>IF(P_husdyr!AD26=0," ",P_husdyr!AD26)</f>
        <v>10</v>
      </c>
      <c r="U22" s="7">
        <f>IF(P_husdyr!AE26=0," ",P_husdyr!AE26)</f>
        <v>10</v>
      </c>
      <c r="V22" s="7">
        <f>IF(P_husdyr!AF26=0," ",P_husdyr!AF26)</f>
        <v>11</v>
      </c>
      <c r="W22" s="7">
        <f>IF(P_husdyr!AG26=0," ",P_husdyr!AG26)</f>
        <v>11</v>
      </c>
      <c r="X22" s="7">
        <f>IF(P_husdyr!AH26=0," ",P_husdyr!AH26)</f>
        <v>11</v>
      </c>
      <c r="Y22" s="7">
        <f>IF(P_husdyr!AI26=0," ",P_husdyr!AI26)</f>
        <v>9</v>
      </c>
      <c r="Z22" s="8">
        <f>IF(P_husdyr!AP26=0," ",P_husdyr!AP26)</f>
        <v>-1</v>
      </c>
      <c r="AA22" s="105" t="str">
        <f>IF(P_husdyr!AQ26=0," ",P_husdyr!AQ26)</f>
        <v xml:space="preserve"> </v>
      </c>
    </row>
    <row r="23" spans="5:27" ht="12.75" x14ac:dyDescent="0.2">
      <c r="E23" s="235"/>
      <c r="F23" s="221"/>
      <c r="G23" t="str">
        <f>IF(P_husdyr!D27=0," ",P_husdyr!D27)</f>
        <v>avlspurker</v>
      </c>
      <c r="H23" s="7">
        <f>IF(P_husdyr!E27=0," ",P_husdyr!E27)</f>
        <v>8156</v>
      </c>
      <c r="I23" s="7">
        <f>IF(P_husdyr!F27=0," ",P_husdyr!F27)</f>
        <v>8179</v>
      </c>
      <c r="J23" s="7">
        <f>IF(P_husdyr!G27=0," ",P_husdyr!G27)</f>
        <v>7536</v>
      </c>
      <c r="K23" s="7">
        <f>IF(P_husdyr!H27=0," ",P_husdyr!H27)</f>
        <v>7148</v>
      </c>
      <c r="L23" s="7">
        <f>IF(P_husdyr!I27=0," ",P_husdyr!I27)</f>
        <v>6988</v>
      </c>
      <c r="M23" s="7">
        <f>IF(P_husdyr!J27=0," ",P_husdyr!J27)</f>
        <v>6730</v>
      </c>
      <c r="N23" s="8">
        <f>IF(P_husdyr!X27=0," ",P_husdyr!X27)</f>
        <v>-258</v>
      </c>
      <c r="O23" s="8">
        <f>IF(P_husdyr!Q27=0," ",P_husdyr!Q27)</f>
        <v>-1426</v>
      </c>
      <c r="P23" s="139"/>
      <c r="Q23" s="238"/>
      <c r="R23" s="221"/>
      <c r="S23" t="str">
        <f>IF(P_husdyr!AC27=0," ",P_husdyr!AC27)</f>
        <v>avlspurker</v>
      </c>
      <c r="T23" s="7">
        <f>IF(P_husdyr!AD27=0," ",P_husdyr!AD27)</f>
        <v>186</v>
      </c>
      <c r="U23" s="7">
        <f>IF(P_husdyr!AE27=0," ",P_husdyr!AE27)</f>
        <v>181</v>
      </c>
      <c r="V23" s="7">
        <f>IF(P_husdyr!AF27=0," ",P_husdyr!AF27)</f>
        <v>161</v>
      </c>
      <c r="W23" s="7">
        <f>IF(P_husdyr!AG27=0," ",P_husdyr!AG27)</f>
        <v>156</v>
      </c>
      <c r="X23" s="7">
        <f>IF(P_husdyr!AH27=0," ",P_husdyr!AH27)</f>
        <v>148</v>
      </c>
      <c r="Y23" s="7">
        <f>IF(P_husdyr!AI27=0," ",P_husdyr!AI27)</f>
        <v>140</v>
      </c>
      <c r="Z23" s="8">
        <f>IF(P_husdyr!AP27=0," ",P_husdyr!AP27)</f>
        <v>-46</v>
      </c>
      <c r="AA23" s="105" t="str">
        <f>IF(P_husdyr!AQ27=0," ",P_husdyr!AQ27)</f>
        <v xml:space="preserve"> </v>
      </c>
    </row>
    <row r="24" spans="5:27" ht="12.75" x14ac:dyDescent="0.2">
      <c r="E24" s="235"/>
      <c r="F24" s="222"/>
      <c r="G24" t="str">
        <f>IF(P_husdyr!D28=0," ",P_husdyr!D28)</f>
        <v>råner</v>
      </c>
      <c r="H24" s="7">
        <f>IF(P_husdyr!E28=0," ",P_husdyr!E28)</f>
        <v>120</v>
      </c>
      <c r="I24" s="7">
        <f>IF(P_husdyr!F28=0," ",P_husdyr!F28)</f>
        <v>118</v>
      </c>
      <c r="J24" s="7">
        <f>IF(P_husdyr!G28=0," ",P_husdyr!G28)</f>
        <v>107</v>
      </c>
      <c r="K24" s="7">
        <f>IF(P_husdyr!H28=0," ",P_husdyr!H28)</f>
        <v>102</v>
      </c>
      <c r="L24" s="7">
        <f>IF(P_husdyr!I28=0," ",P_husdyr!I28)</f>
        <v>111</v>
      </c>
      <c r="M24" s="7">
        <f>IF(P_husdyr!J28=0," ",P_husdyr!J28)</f>
        <v>86</v>
      </c>
      <c r="N24" s="8">
        <f>IF(P_husdyr!X28=0," ",P_husdyr!X28)</f>
        <v>-25</v>
      </c>
      <c r="O24" s="8">
        <f>IF(P_husdyr!Q28=0," ",P_husdyr!Q28)</f>
        <v>-34</v>
      </c>
      <c r="P24" s="139"/>
      <c r="Q24" s="238"/>
      <c r="R24" s="222"/>
      <c r="S24" s="159" t="str">
        <f>IF(P_husdyr!AC28=0," ",P_husdyr!AC28)</f>
        <v>råner</v>
      </c>
      <c r="T24" s="157">
        <f>IF(P_husdyr!AD28=0," ",P_husdyr!AD28)</f>
        <v>101</v>
      </c>
      <c r="U24" s="157">
        <f>IF(P_husdyr!AE28=0," ",P_husdyr!AE28)</f>
        <v>100</v>
      </c>
      <c r="V24" s="157">
        <f>IF(P_husdyr!AF28=0," ",P_husdyr!AF28)</f>
        <v>86</v>
      </c>
      <c r="W24" s="157">
        <f>IF(P_husdyr!AG28=0," ",P_husdyr!AG28)</f>
        <v>79</v>
      </c>
      <c r="X24" s="157">
        <f>IF(P_husdyr!AH28=0," ",P_husdyr!AH28)</f>
        <v>73</v>
      </c>
      <c r="Y24" s="157">
        <f>IF(P_husdyr!AI28=0," ",P_husdyr!AI28)</f>
        <v>68</v>
      </c>
      <c r="Z24" s="158">
        <f>IF(P_husdyr!AP28=0," ",P_husdyr!AP28)</f>
        <v>-33</v>
      </c>
      <c r="AA24" s="105" t="str">
        <f>IF(P_husdyr!AQ28=0," ",P_husdyr!AQ28)</f>
        <v xml:space="preserve"> </v>
      </c>
    </row>
    <row r="25" spans="5:27" ht="12.75" x14ac:dyDescent="0.2">
      <c r="E25" s="235"/>
      <c r="F25" s="219" t="s">
        <v>336</v>
      </c>
      <c r="G25" s="17" t="str">
        <f>IF(P_husdyr!D29=0," ",P_husdyr!D29)</f>
        <v>slaktegris</v>
      </c>
      <c r="H25" s="39">
        <f>IF(P_husdyr!E29=0," ",P_husdyr!E29)</f>
        <v>77916</v>
      </c>
      <c r="I25" s="39">
        <f>IF(P_husdyr!F29=0," ",P_husdyr!F29)</f>
        <v>76921</v>
      </c>
      <c r="J25" s="39">
        <f>IF(P_husdyr!G29=0," ",P_husdyr!G29)</f>
        <v>75467</v>
      </c>
      <c r="K25" s="39">
        <f>IF(P_husdyr!H29=0," ",P_husdyr!H29)</f>
        <v>75656</v>
      </c>
      <c r="L25" s="39">
        <f>IF(P_husdyr!I29=0," ",P_husdyr!I29)</f>
        <v>78497</v>
      </c>
      <c r="M25" s="39">
        <f>IF(P_husdyr!J29=0," ",P_husdyr!J29)</f>
        <v>73991</v>
      </c>
      <c r="N25" s="40">
        <f>IF(P_husdyr!X29=0," ",P_husdyr!X29)</f>
        <v>-4506</v>
      </c>
      <c r="O25" s="40">
        <f>IF(P_husdyr!Q29=0," ",P_husdyr!Q29)</f>
        <v>-3925</v>
      </c>
      <c r="P25" s="139"/>
      <c r="Q25" s="238"/>
      <c r="R25" s="219" t="s">
        <v>336</v>
      </c>
      <c r="S25" t="str">
        <f>IF(P_husdyr!AC29=0," ",P_husdyr!AC29)</f>
        <v>slaktegris</v>
      </c>
      <c r="T25" s="7">
        <f>IF(P_husdyr!AD29=0," ",P_husdyr!AD29)</f>
        <v>319</v>
      </c>
      <c r="U25" s="7">
        <f>IF(P_husdyr!AE29=0," ",P_husdyr!AE29)</f>
        <v>321</v>
      </c>
      <c r="V25" s="7">
        <f>IF(P_husdyr!AF29=0," ",P_husdyr!AF29)</f>
        <v>281</v>
      </c>
      <c r="W25" s="7">
        <f>IF(P_husdyr!AG29=0," ",P_husdyr!AG29)</f>
        <v>284</v>
      </c>
      <c r="X25" s="7">
        <f>IF(P_husdyr!AH29=0," ",P_husdyr!AH29)</f>
        <v>278</v>
      </c>
      <c r="Y25" s="7">
        <f>IF(P_husdyr!AI29=0," ",P_husdyr!AI29)</f>
        <v>267</v>
      </c>
      <c r="Z25" s="8">
        <f>IF(P_husdyr!AP29=0," ",P_husdyr!AP29)</f>
        <v>-52</v>
      </c>
      <c r="AA25" s="105" t="str">
        <f>IF(P_husdyr!AQ29=0," ",P_husdyr!AQ29)</f>
        <v xml:space="preserve"> </v>
      </c>
    </row>
    <row r="26" spans="5:27" ht="12.75" x14ac:dyDescent="0.2">
      <c r="E26" s="235"/>
      <c r="F26" s="219"/>
      <c r="G26" t="str">
        <f>IF(P_husdyr!D30=0," ",P_husdyr!D30)</f>
        <v>smågriser</v>
      </c>
      <c r="H26" s="7">
        <f>IF(P_husdyr!E30=0," ",P_husdyr!E30)</f>
        <v>47351</v>
      </c>
      <c r="I26" s="7">
        <f>IF(P_husdyr!F30=0," ",P_husdyr!F30)</f>
        <v>48821</v>
      </c>
      <c r="J26" s="7">
        <f>IF(P_husdyr!G30=0," ",P_husdyr!G30)</f>
        <v>49414</v>
      </c>
      <c r="K26" s="7">
        <f>IF(P_husdyr!H30=0," ",P_husdyr!H30)</f>
        <v>47432</v>
      </c>
      <c r="L26" s="7">
        <f>IF(P_husdyr!I30=0," ",P_husdyr!I30)</f>
        <v>46565</v>
      </c>
      <c r="M26" s="7">
        <f>IF(P_husdyr!J30=0," ",P_husdyr!J30)</f>
        <v>44408</v>
      </c>
      <c r="N26" s="8">
        <f>IF(P_husdyr!X30=0," ",P_husdyr!X30)</f>
        <v>-2157</v>
      </c>
      <c r="O26" s="8">
        <f>IF(P_husdyr!Q30=0," ",P_husdyr!Q30)</f>
        <v>-2943</v>
      </c>
      <c r="P26" s="139"/>
      <c r="Q26" s="238"/>
      <c r="R26" s="219"/>
      <c r="S26" t="str">
        <f>IF(P_husdyr!AC30=0," ",P_husdyr!AC30)</f>
        <v>smågriser</v>
      </c>
      <c r="T26" s="7">
        <f>IF(P_husdyr!AD30=0," ",P_husdyr!AD30)</f>
        <v>178</v>
      </c>
      <c r="U26" s="7">
        <f>IF(P_husdyr!AE30=0," ",P_husdyr!AE30)</f>
        <v>169</v>
      </c>
      <c r="V26" s="7">
        <f>IF(P_husdyr!AF30=0," ",P_husdyr!AF30)</f>
        <v>155</v>
      </c>
      <c r="W26" s="7">
        <f>IF(P_husdyr!AG30=0," ",P_husdyr!AG30)</f>
        <v>147</v>
      </c>
      <c r="X26" s="7">
        <f>IF(P_husdyr!AH30=0," ",P_husdyr!AH30)</f>
        <v>137</v>
      </c>
      <c r="Y26" s="7">
        <f>IF(P_husdyr!AI30=0," ",P_husdyr!AI30)</f>
        <v>128</v>
      </c>
      <c r="Z26" s="8">
        <f>IF(P_husdyr!AP30=0," ",P_husdyr!AP30)</f>
        <v>-50</v>
      </c>
      <c r="AA26" s="105" t="str">
        <f>IF(P_husdyr!AQ30=0," ",P_husdyr!AQ30)</f>
        <v xml:space="preserve"> </v>
      </c>
    </row>
    <row r="27" spans="5:27" ht="12.75" x14ac:dyDescent="0.2">
      <c r="E27" s="235"/>
      <c r="F27" s="219"/>
      <c r="G27" t="str">
        <f>IF(P_husdyr!D31=0," ",P_husdyr!D31)</f>
        <v>ungpurker</v>
      </c>
      <c r="H27" s="7">
        <f>IF(P_husdyr!E31=0," ",P_husdyr!E31)</f>
        <v>7055</v>
      </c>
      <c r="I27" s="7">
        <f>IF(P_husdyr!F31=0," ",P_husdyr!F31)</f>
        <v>7467</v>
      </c>
      <c r="J27" s="7">
        <f>IF(P_husdyr!G31=0," ",P_husdyr!G31)</f>
        <v>7290</v>
      </c>
      <c r="K27" s="7">
        <f>IF(P_husdyr!H31=0," ",P_husdyr!H31)</f>
        <v>7004</v>
      </c>
      <c r="L27" s="7">
        <f>IF(P_husdyr!I31=0," ",P_husdyr!I31)</f>
        <v>7073</v>
      </c>
      <c r="M27" s="7">
        <f>IF(P_husdyr!J31=0," ",P_husdyr!J31)</f>
        <v>6256</v>
      </c>
      <c r="N27" s="8">
        <f>IF(P_husdyr!X31=0," ",P_husdyr!X31)</f>
        <v>-817</v>
      </c>
      <c r="O27" s="8">
        <f>IF(P_husdyr!Q31=0," ",P_husdyr!Q31)</f>
        <v>-799</v>
      </c>
      <c r="P27" s="139"/>
      <c r="Q27" s="238"/>
      <c r="R27" s="219"/>
      <c r="S27" t="str">
        <f>IF(P_husdyr!AC31=0," ",P_husdyr!AC31)</f>
        <v>ungpurker</v>
      </c>
      <c r="T27" s="7">
        <f>IF(P_husdyr!AD31=0," ",P_husdyr!AD31)</f>
        <v>169</v>
      </c>
      <c r="U27" s="7">
        <f>IF(P_husdyr!AE31=0," ",P_husdyr!AE31)</f>
        <v>162</v>
      </c>
      <c r="V27" s="7">
        <f>IF(P_husdyr!AF31=0," ",P_husdyr!AF31)</f>
        <v>149</v>
      </c>
      <c r="W27" s="7">
        <f>IF(P_husdyr!AG31=0," ",P_husdyr!AG31)</f>
        <v>150</v>
      </c>
      <c r="X27" s="7">
        <f>IF(P_husdyr!AH31=0," ",P_husdyr!AH31)</f>
        <v>138</v>
      </c>
      <c r="Y27" s="7">
        <f>IF(P_husdyr!AI31=0," ",P_husdyr!AI31)</f>
        <v>129</v>
      </c>
      <c r="Z27" s="8">
        <f>IF(P_husdyr!AP31=0," ",P_husdyr!AP31)</f>
        <v>-40</v>
      </c>
      <c r="AA27" s="105" t="str">
        <f>IF(P_husdyr!AQ31=0," ",P_husdyr!AQ31)</f>
        <v xml:space="preserve"> </v>
      </c>
    </row>
    <row r="28" spans="5:27" ht="12.75" x14ac:dyDescent="0.2">
      <c r="E28" s="235"/>
      <c r="F28" s="219"/>
      <c r="G28" t="str">
        <f>IF(P_husdyr!D32=0," ",P_husdyr!D32)</f>
        <v>ungråner</v>
      </c>
      <c r="H28" s="7">
        <f>IF(P_husdyr!E32=0," ",P_husdyr!E32)</f>
        <v>20</v>
      </c>
      <c r="I28" s="7">
        <f>IF(P_husdyr!F32=0," ",P_husdyr!F32)</f>
        <v>25</v>
      </c>
      <c r="J28" s="7">
        <f>IF(P_husdyr!G32=0," ",P_husdyr!G32)</f>
        <v>20</v>
      </c>
      <c r="K28" s="7">
        <f>IF(P_husdyr!H32=0," ",P_husdyr!H32)</f>
        <v>18</v>
      </c>
      <c r="L28" s="7">
        <f>IF(P_husdyr!I32=0," ",P_husdyr!I32)</f>
        <v>17</v>
      </c>
      <c r="M28" s="7">
        <f>IF(P_husdyr!J32=0," ",P_husdyr!J32)</f>
        <v>15</v>
      </c>
      <c r="N28" s="8">
        <f>IF(P_husdyr!X32=0," ",P_husdyr!X32)</f>
        <v>-2</v>
      </c>
      <c r="O28" s="8">
        <f>IF(P_husdyr!Q32=0," ",P_husdyr!Q32)</f>
        <v>-5</v>
      </c>
      <c r="P28" s="139"/>
      <c r="Q28" s="238"/>
      <c r="R28" s="219"/>
      <c r="S28" t="str">
        <f>IF(P_husdyr!AC32=0," ",P_husdyr!AC32)</f>
        <v>ungråner</v>
      </c>
      <c r="T28" s="7">
        <f>IF(P_husdyr!AD32=0," ",P_husdyr!AD32)</f>
        <v>13</v>
      </c>
      <c r="U28" s="7">
        <f>IF(P_husdyr!AE32=0," ",P_husdyr!AE32)</f>
        <v>16</v>
      </c>
      <c r="V28" s="7">
        <f>IF(P_husdyr!AF32=0," ",P_husdyr!AF32)</f>
        <v>13</v>
      </c>
      <c r="W28" s="7">
        <f>IF(P_husdyr!AG32=0," ",P_husdyr!AG32)</f>
        <v>14</v>
      </c>
      <c r="X28" s="7">
        <f>IF(P_husdyr!AH32=0," ",P_husdyr!AH32)</f>
        <v>12</v>
      </c>
      <c r="Y28" s="7">
        <f>IF(P_husdyr!AI32=0," ",P_husdyr!AI32)</f>
        <v>14</v>
      </c>
      <c r="Z28" s="8">
        <f>IF(P_husdyr!AP32=0," ",P_husdyr!AP32)</f>
        <v>1</v>
      </c>
      <c r="AA28" s="105" t="str">
        <f>IF(P_husdyr!AQ32=0," ",P_husdyr!AQ32)</f>
        <v xml:space="preserve"> </v>
      </c>
    </row>
    <row r="29" spans="5:27" ht="12.75" x14ac:dyDescent="0.2">
      <c r="E29" s="235"/>
      <c r="F29" s="219"/>
      <c r="G29" t="str">
        <f>IF(P_husdyr!D33=0," ",P_husdyr!D33)</f>
        <v>sauer</v>
      </c>
      <c r="H29" s="7">
        <f>IF(P_husdyr!E33=0," ",P_husdyr!E33)</f>
        <v>111575</v>
      </c>
      <c r="I29" s="7">
        <f>IF(P_husdyr!F33=0," ",P_husdyr!F33)</f>
        <v>114325</v>
      </c>
      <c r="J29" s="7">
        <f>IF(P_husdyr!G33=0," ",P_husdyr!G33)</f>
        <v>109943</v>
      </c>
      <c r="K29" s="7">
        <f>IF(P_husdyr!H33=0," ",P_husdyr!H33)</f>
        <v>108483</v>
      </c>
      <c r="L29" s="7">
        <f>IF(P_husdyr!I33=0," ",P_husdyr!I33)</f>
        <v>103823</v>
      </c>
      <c r="M29" s="7">
        <f>IF(P_husdyr!J33=0," ",P_husdyr!J33)</f>
        <v>101715</v>
      </c>
      <c r="N29" s="8">
        <f>IF(P_husdyr!X33=0," ",P_husdyr!X33)</f>
        <v>-2108</v>
      </c>
      <c r="O29" s="8">
        <f>IF(P_husdyr!Q33=0," ",P_husdyr!Q33)</f>
        <v>-9860</v>
      </c>
      <c r="P29" s="139"/>
      <c r="Q29" s="238"/>
      <c r="R29" s="219"/>
      <c r="S29" t="str">
        <f>IF(P_husdyr!AC33=0," ",P_husdyr!AC33)</f>
        <v>sauer</v>
      </c>
      <c r="T29" s="7">
        <f>IF(P_husdyr!AD33=0," ",P_husdyr!AD33)</f>
        <v>2453</v>
      </c>
      <c r="U29" s="7">
        <f>IF(P_husdyr!AE33=0," ",P_husdyr!AE33)</f>
        <v>2532</v>
      </c>
      <c r="V29" s="7">
        <f>IF(P_husdyr!AF33=0," ",P_husdyr!AF33)</f>
        <v>2456</v>
      </c>
      <c r="W29" s="7">
        <f>IF(P_husdyr!AG33=0," ",P_husdyr!AG33)</f>
        <v>2390</v>
      </c>
      <c r="X29" s="7">
        <f>IF(P_husdyr!AH33=0," ",P_husdyr!AH33)</f>
        <v>2296</v>
      </c>
      <c r="Y29" s="7">
        <f>IF(P_husdyr!AI33=0," ",P_husdyr!AI33)</f>
        <v>2254</v>
      </c>
      <c r="Z29" s="8">
        <f>IF(P_husdyr!AP33=0," ",P_husdyr!AP33)</f>
        <v>-199</v>
      </c>
      <c r="AA29" s="105" t="str">
        <f>IF(P_husdyr!AQ33=0," ",P_husdyr!AQ33)</f>
        <v xml:space="preserve"> </v>
      </c>
    </row>
    <row r="30" spans="5:27" ht="12.75" x14ac:dyDescent="0.2">
      <c r="E30" s="235"/>
      <c r="F30" s="219"/>
      <c r="G30" s="21" t="str">
        <f>IF(P_husdyr!D34=0," ",P_husdyr!D34)</f>
        <v>geiter</v>
      </c>
      <c r="H30" s="41">
        <f>IF(P_husdyr!E34=0," ",P_husdyr!E34)</f>
        <v>2859</v>
      </c>
      <c r="I30" s="41">
        <f>IF(P_husdyr!F34=0," ",P_husdyr!F34)</f>
        <v>4037</v>
      </c>
      <c r="J30" s="41">
        <f>IF(P_husdyr!G34=0," ",P_husdyr!G34)</f>
        <v>4471</v>
      </c>
      <c r="K30" s="41">
        <f>IF(P_husdyr!H34=0," ",P_husdyr!H34)</f>
        <v>5398</v>
      </c>
      <c r="L30" s="41">
        <f>IF(P_husdyr!I34=0," ",P_husdyr!I34)</f>
        <v>6186</v>
      </c>
      <c r="M30" s="41">
        <f>IF(P_husdyr!J34=0," ",P_husdyr!J34)</f>
        <v>6595</v>
      </c>
      <c r="N30" s="42">
        <f>IF(P_husdyr!X34=0," ",P_husdyr!X34)</f>
        <v>409</v>
      </c>
      <c r="O30" s="42">
        <f>IF(P_husdyr!Q34=0," ",P_husdyr!Q34)</f>
        <v>3736</v>
      </c>
      <c r="P30" s="139"/>
      <c r="Q30" s="238"/>
      <c r="R30" s="219"/>
      <c r="S30" t="str">
        <f>IF(P_husdyr!AC34=0," ",P_husdyr!AC34)</f>
        <v>geiter</v>
      </c>
      <c r="T30" s="7">
        <f>IF(P_husdyr!AD34=0," ",P_husdyr!AD34)</f>
        <v>169</v>
      </c>
      <c r="U30" s="7">
        <f>IF(P_husdyr!AE34=0," ",P_husdyr!AE34)</f>
        <v>289</v>
      </c>
      <c r="V30" s="7">
        <f>IF(P_husdyr!AF34=0," ",P_husdyr!AF34)</f>
        <v>328</v>
      </c>
      <c r="W30" s="7">
        <f>IF(P_husdyr!AG34=0," ",P_husdyr!AG34)</f>
        <v>375</v>
      </c>
      <c r="X30" s="7">
        <f>IF(P_husdyr!AH34=0," ",P_husdyr!AH34)</f>
        <v>445</v>
      </c>
      <c r="Y30" s="7">
        <f>IF(P_husdyr!AI34=0," ",P_husdyr!AI34)</f>
        <v>470</v>
      </c>
      <c r="Z30" s="8">
        <f>IF(P_husdyr!AP34=0," ",P_husdyr!AP34)</f>
        <v>301</v>
      </c>
      <c r="AA30" s="105" t="str">
        <f>IF(P_husdyr!AQ34=0," ",P_husdyr!AQ34)</f>
        <v xml:space="preserve"> </v>
      </c>
    </row>
    <row r="31" spans="5:27" ht="12.75" customHeight="1" x14ac:dyDescent="0.2">
      <c r="E31" s="235" t="s">
        <v>554</v>
      </c>
      <c r="F31" s="219" t="str">
        <f>IF(P_husdyr!C35=0," ",P_husdyr!C35)</f>
        <v>storfe</v>
      </c>
      <c r="G31" s="17" t="str">
        <f>IF(P_husdyr!D35=0," ",P_husdyr!D35)</f>
        <v>øko. ammekyr</v>
      </c>
      <c r="H31" s="7">
        <f>IF(P_husdyr!E35=0," ",P_husdyr!E35)</f>
        <v>1033</v>
      </c>
      <c r="I31" s="7">
        <f>IF(P_husdyr!F35=0," ",P_husdyr!F35)</f>
        <v>863</v>
      </c>
      <c r="J31" s="7">
        <f>IF(P_husdyr!G35=0," ",P_husdyr!G35)</f>
        <v>963</v>
      </c>
      <c r="K31" s="7">
        <f>IF(P_husdyr!H35=0," ",P_husdyr!H35)</f>
        <v>1051</v>
      </c>
      <c r="L31" s="7">
        <f>IF(P_husdyr!I35=0," ",P_husdyr!I35)</f>
        <v>1075</v>
      </c>
      <c r="M31" s="7">
        <f>IF(P_husdyr!J35=0," ",P_husdyr!J35)</f>
        <v>1150</v>
      </c>
      <c r="N31" s="8">
        <f>IF(P_husdyr!X35=0," ",P_husdyr!X35)</f>
        <v>75</v>
      </c>
      <c r="O31" s="8">
        <f>IF(P_husdyr!Q35=0," ",P_husdyr!Q35)</f>
        <v>117</v>
      </c>
      <c r="P31" s="139"/>
      <c r="Q31" s="238" t="s">
        <v>554</v>
      </c>
      <c r="R31" s="217" t="s">
        <v>325</v>
      </c>
      <c r="S31" s="49" t="str">
        <f>IF(P_husdyr!AC35=0," ",P_husdyr!AC35)</f>
        <v>øko. ammekyr</v>
      </c>
      <c r="T31" s="50">
        <f>IF(P_husdyr!AD35=0," ",P_husdyr!AD35)</f>
        <v>64</v>
      </c>
      <c r="U31" s="50">
        <f>IF(P_husdyr!AE35=0," ",P_husdyr!AE35)</f>
        <v>60</v>
      </c>
      <c r="V31" s="50">
        <f>IF(P_husdyr!AF35=0," ",P_husdyr!AF35)</f>
        <v>57</v>
      </c>
      <c r="W31" s="50">
        <f>IF(P_husdyr!AG35=0," ",P_husdyr!AG35)</f>
        <v>60</v>
      </c>
      <c r="X31" s="50">
        <f>IF(P_husdyr!AH35=0," ",P_husdyr!AH35)</f>
        <v>60</v>
      </c>
      <c r="Y31" s="50">
        <f>IF(P_husdyr!AI35=0," ",P_husdyr!AI35)</f>
        <v>57</v>
      </c>
      <c r="Z31" s="51">
        <f>IF(P_husdyr!AP35=0," ",P_husdyr!AP35)</f>
        <v>-7</v>
      </c>
      <c r="AA31" s="105" t="str">
        <f>IF(P_husdyr!AQ35=0," ",P_husdyr!AQ35)</f>
        <v xml:space="preserve"> </v>
      </c>
    </row>
    <row r="32" spans="5:27" ht="12.75" x14ac:dyDescent="0.2">
      <c r="E32" s="235"/>
      <c r="F32" s="219"/>
      <c r="G32" t="str">
        <f>IF(P_husdyr!D36=0," ",P_husdyr!D36)</f>
        <v>øko. melkekyr</v>
      </c>
      <c r="H32" s="7">
        <f>IF(P_husdyr!E36=0," ",P_husdyr!E36)</f>
        <v>2957</v>
      </c>
      <c r="I32" s="7">
        <f>IF(P_husdyr!F36=0," ",P_husdyr!F36)</f>
        <v>2828</v>
      </c>
      <c r="J32" s="7">
        <f>IF(P_husdyr!G36=0," ",P_husdyr!G36)</f>
        <v>2681</v>
      </c>
      <c r="K32" s="7">
        <f>IF(P_husdyr!H36=0," ",P_husdyr!H36)</f>
        <v>2632</v>
      </c>
      <c r="L32" s="7">
        <f>IF(P_husdyr!I36=0," ",P_husdyr!I36)</f>
        <v>2786</v>
      </c>
      <c r="M32" s="7">
        <f>IF(P_husdyr!J36=0," ",P_husdyr!J36)</f>
        <v>2708</v>
      </c>
      <c r="N32" s="8">
        <f>IF(P_husdyr!X36=0," ",P_husdyr!X36)</f>
        <v>-78</v>
      </c>
      <c r="O32" s="8">
        <f>IF(P_husdyr!Q36=0," ",P_husdyr!Q36)</f>
        <v>-249</v>
      </c>
      <c r="P32" s="139"/>
      <c r="Q32" s="238"/>
      <c r="R32" s="233"/>
      <c r="S32" t="str">
        <f>IF(P_husdyr!AC36=0," ",P_husdyr!AC36)</f>
        <v>øko. melkekyr</v>
      </c>
      <c r="T32" s="7">
        <f>IF(P_husdyr!AD36=0," ",P_husdyr!AD36)</f>
        <v>92</v>
      </c>
      <c r="U32" s="7">
        <f>IF(P_husdyr!AE36=0," ",P_husdyr!AE36)</f>
        <v>85</v>
      </c>
      <c r="V32" s="7">
        <f>IF(P_husdyr!AF36=0," ",P_husdyr!AF36)</f>
        <v>81</v>
      </c>
      <c r="W32" s="7">
        <f>IF(P_husdyr!AG36=0," ",P_husdyr!AG36)</f>
        <v>79</v>
      </c>
      <c r="X32" s="7">
        <f>IF(P_husdyr!AH36=0," ",P_husdyr!AH36)</f>
        <v>81</v>
      </c>
      <c r="Y32" s="7">
        <f>IF(P_husdyr!AI36=0," ",P_husdyr!AI36)</f>
        <v>80</v>
      </c>
      <c r="Z32" s="8">
        <f>IF(P_husdyr!AP36=0," ",P_husdyr!AP36)</f>
        <v>-12</v>
      </c>
      <c r="AA32" s="105" t="str">
        <f>IF(P_husdyr!AQ36=0," ",P_husdyr!AQ36)</f>
        <v xml:space="preserve"> </v>
      </c>
    </row>
    <row r="33" spans="5:27" ht="12.75" x14ac:dyDescent="0.2">
      <c r="E33" s="235"/>
      <c r="F33" s="219"/>
      <c r="G33" s="21" t="str">
        <f>IF(P_husdyr!D37=0," ",P_husdyr!D37)</f>
        <v>øko. øvrig storfe</v>
      </c>
      <c r="H33" s="7">
        <f>IF(P_husdyr!E37=0," ",P_husdyr!E37)</f>
        <v>5711</v>
      </c>
      <c r="I33" s="7">
        <f>IF(P_husdyr!F37=0," ",P_husdyr!F37)</f>
        <v>5158</v>
      </c>
      <c r="J33" s="7">
        <f>IF(P_husdyr!G37=0," ",P_husdyr!G37)</f>
        <v>5121</v>
      </c>
      <c r="K33" s="7">
        <f>IF(P_husdyr!H37=0," ",P_husdyr!H37)</f>
        <v>5079</v>
      </c>
      <c r="L33" s="7">
        <f>IF(P_husdyr!I37=0," ",P_husdyr!I37)</f>
        <v>5148</v>
      </c>
      <c r="M33" s="7">
        <f>IF(P_husdyr!J37=0," ",P_husdyr!J37)</f>
        <v>5257</v>
      </c>
      <c r="N33" s="8">
        <f>IF(P_husdyr!X37=0," ",P_husdyr!X37)</f>
        <v>109</v>
      </c>
      <c r="O33" s="8">
        <f>IF(P_husdyr!Q37=0," ",P_husdyr!Q37)</f>
        <v>-454</v>
      </c>
      <c r="P33" s="139"/>
      <c r="Q33" s="238"/>
      <c r="R33" s="218"/>
      <c r="S33" s="159" t="str">
        <f>IF(P_husdyr!AC37=0," ",P_husdyr!AC37)</f>
        <v>øko. øvrig storfe</v>
      </c>
      <c r="T33" s="157">
        <f>IF(P_husdyr!AD37=0," ",P_husdyr!AD37)</f>
        <v>147</v>
      </c>
      <c r="U33" s="157">
        <f>IF(P_husdyr!AE37=0," ",P_husdyr!AE37)</f>
        <v>138</v>
      </c>
      <c r="V33" s="157">
        <f>IF(P_husdyr!AF37=0," ",P_husdyr!AF37)</f>
        <v>133</v>
      </c>
      <c r="W33" s="157">
        <f>IF(P_husdyr!AG37=0," ",P_husdyr!AG37)</f>
        <v>132</v>
      </c>
      <c r="X33" s="157">
        <f>IF(P_husdyr!AH37=0," ",P_husdyr!AH37)</f>
        <v>132</v>
      </c>
      <c r="Y33" s="157">
        <f>IF(P_husdyr!AI37=0," ",P_husdyr!AI37)</f>
        <v>128</v>
      </c>
      <c r="Z33" s="158">
        <f>IF(P_husdyr!AP37=0," ",P_husdyr!AP37)</f>
        <v>-19</v>
      </c>
      <c r="AA33" s="105" t="str">
        <f>IF(P_husdyr!AQ37=0," ",P_husdyr!AQ37)</f>
        <v xml:space="preserve"> </v>
      </c>
    </row>
    <row r="34" spans="5:27" ht="12.75" x14ac:dyDescent="0.2">
      <c r="E34" s="235"/>
      <c r="F34" s="164" t="str">
        <f>IF(P_husdyr!C38=0," ",P_husdyr!C38)</f>
        <v>sauer</v>
      </c>
      <c r="G34" s="21" t="str">
        <f>IF(P_husdyr!D38=0," ",P_husdyr!D38)</f>
        <v>øko. sauer</v>
      </c>
      <c r="H34" s="165">
        <f>IF(P_husdyr!E38=0," ",P_husdyr!E38)</f>
        <v>10550</v>
      </c>
      <c r="I34" s="165">
        <f>IF(P_husdyr!F38=0," ",P_husdyr!F38)</f>
        <v>10704</v>
      </c>
      <c r="J34" s="165">
        <f>IF(P_husdyr!G38=0," ",P_husdyr!G38)</f>
        <v>9582</v>
      </c>
      <c r="K34" s="165">
        <f>IF(P_husdyr!H38=0," ",P_husdyr!H38)</f>
        <v>9967</v>
      </c>
      <c r="L34" s="165">
        <f>IF(P_husdyr!I38=0," ",P_husdyr!I38)</f>
        <v>9461</v>
      </c>
      <c r="M34" s="165">
        <f>IF(P_husdyr!J38=0," ",P_husdyr!J38)</f>
        <v>8116</v>
      </c>
      <c r="N34" s="166">
        <f>IF(P_husdyr!X38=0," ",P_husdyr!X38)</f>
        <v>-1345</v>
      </c>
      <c r="O34" s="166">
        <f>IF(P_husdyr!Q38=0," ",P_husdyr!Q38)</f>
        <v>-2434</v>
      </c>
      <c r="P34" s="139"/>
      <c r="Q34" s="238"/>
      <c r="R34" s="160" t="s">
        <v>329</v>
      </c>
      <c r="S34" t="str">
        <f>IF(P_husdyr!AC38=0," ",P_husdyr!AC38)</f>
        <v>øko. sauer</v>
      </c>
      <c r="T34" s="7">
        <f>IF(P_husdyr!AD38=0," ",P_husdyr!AD38)</f>
        <v>111</v>
      </c>
      <c r="U34" s="7">
        <f>IF(P_husdyr!AE38=0," ",P_husdyr!AE38)</f>
        <v>113</v>
      </c>
      <c r="V34" s="7">
        <f>IF(P_husdyr!AF38=0," ",P_husdyr!AF38)</f>
        <v>107</v>
      </c>
      <c r="W34" s="7">
        <f>IF(P_husdyr!AG38=0," ",P_husdyr!AG38)</f>
        <v>109</v>
      </c>
      <c r="X34" s="7">
        <f>IF(P_husdyr!AH38=0," ",P_husdyr!AH38)</f>
        <v>100</v>
      </c>
      <c r="Y34" s="7">
        <f>IF(P_husdyr!AI38=0," ",P_husdyr!AI38)</f>
        <v>94</v>
      </c>
      <c r="Z34" s="8">
        <f>IF(P_husdyr!AP38=0," ",P_husdyr!AP38)</f>
        <v>-17</v>
      </c>
      <c r="AA34" s="105" t="str">
        <f>IF(P_husdyr!AQ38=0," ",P_husdyr!AQ38)</f>
        <v xml:space="preserve"> </v>
      </c>
    </row>
    <row r="35" spans="5:27" ht="12.75" x14ac:dyDescent="0.2">
      <c r="E35" s="235"/>
      <c r="F35" s="219" t="str">
        <f>IF(P_husdyr!C39=0," ",P_husdyr!C39)</f>
        <v>geiter</v>
      </c>
      <c r="G35" s="17" t="str">
        <f>IF(P_husdyr!D39=0," ",P_husdyr!D39)</f>
        <v>øko. ammegeiter</v>
      </c>
      <c r="H35" s="7">
        <f>IF(P_husdyr!E39=0," ",P_husdyr!E39)</f>
        <v>25</v>
      </c>
      <c r="I35" s="7">
        <f>IF(P_husdyr!F39=0," ",P_husdyr!F39)</f>
        <v>13</v>
      </c>
      <c r="J35" s="7">
        <f>IF(P_husdyr!G39=0," ",P_husdyr!G39)</f>
        <v>8</v>
      </c>
      <c r="K35" s="7">
        <f>IF(P_husdyr!H39=0," ",P_husdyr!H39)</f>
        <v>18</v>
      </c>
      <c r="L35" s="7">
        <f>IF(P_husdyr!I39=0," ",P_husdyr!I39)</f>
        <v>16</v>
      </c>
      <c r="M35" s="7">
        <f>IF(P_husdyr!J39=0," ",P_husdyr!J39)</f>
        <v>19</v>
      </c>
      <c r="N35" s="8">
        <f>IF(P_husdyr!X39=0," ",P_husdyr!X39)</f>
        <v>3</v>
      </c>
      <c r="O35" s="8">
        <f>IF(P_husdyr!Q39=0," ",P_husdyr!Q39)</f>
        <v>-6</v>
      </c>
      <c r="P35" s="139"/>
      <c r="Q35" s="238"/>
      <c r="R35" s="217" t="s">
        <v>330</v>
      </c>
      <c r="S35" s="49" t="str">
        <f>IF(P_husdyr!AC39=0," ",P_husdyr!AC39)</f>
        <v>øko. ammegeiter</v>
      </c>
      <c r="T35" s="50">
        <f>IF(P_husdyr!AD39=0," ",P_husdyr!AD39)</f>
        <v>6</v>
      </c>
      <c r="U35" s="50">
        <f>IF(P_husdyr!AE39=0," ",P_husdyr!AE39)</f>
        <v>4</v>
      </c>
      <c r="V35" s="50">
        <f>IF(P_husdyr!AF39=0," ",P_husdyr!AF39)</f>
        <v>3</v>
      </c>
      <c r="W35" s="50">
        <f>IF(P_husdyr!AG39=0," ",P_husdyr!AG39)</f>
        <v>6</v>
      </c>
      <c r="X35" s="50">
        <f>IF(P_husdyr!AH39=0," ",P_husdyr!AH39)</f>
        <v>5</v>
      </c>
      <c r="Y35" s="50">
        <f>IF(P_husdyr!AI39=0," ",P_husdyr!AI39)</f>
        <v>5</v>
      </c>
      <c r="Z35" s="51">
        <f>IF(P_husdyr!AP39=0," ",P_husdyr!AP39)</f>
        <v>-1</v>
      </c>
      <c r="AA35" s="105" t="str">
        <f>IF(P_husdyr!AQ39=0," ",P_husdyr!AQ39)</f>
        <v xml:space="preserve"> </v>
      </c>
    </row>
    <row r="36" spans="5:27" ht="12.75" x14ac:dyDescent="0.2">
      <c r="E36" s="235"/>
      <c r="F36" s="219"/>
      <c r="G36" s="21" t="str">
        <f>IF(P_husdyr!D40=0," ",P_husdyr!D40)</f>
        <v>øko. melkegeiter</v>
      </c>
      <c r="H36" s="7">
        <f>IF(P_husdyr!E40=0," ",P_husdyr!E40)</f>
        <v>48</v>
      </c>
      <c r="I36" s="7">
        <f>IF(P_husdyr!F40=0," ",P_husdyr!F40)</f>
        <v>45</v>
      </c>
      <c r="J36" s="7">
        <f>IF(P_husdyr!G40=0," ",P_husdyr!G40)</f>
        <v>47</v>
      </c>
      <c r="K36" s="7">
        <f>IF(P_husdyr!H40=0," ",P_husdyr!H40)</f>
        <v>47</v>
      </c>
      <c r="L36" s="7">
        <f>IF(P_husdyr!I40=0," ",P_husdyr!I40)</f>
        <v>48</v>
      </c>
      <c r="M36" s="7">
        <f>IF(P_husdyr!J40=0," ",P_husdyr!J40)</f>
        <v>46</v>
      </c>
      <c r="N36" s="8">
        <f>IF(P_husdyr!X40=0," ",P_husdyr!X40)</f>
        <v>-2</v>
      </c>
      <c r="O36" s="8">
        <f>IF(P_husdyr!Q40=0," ",P_husdyr!Q40)</f>
        <v>-2</v>
      </c>
      <c r="P36" s="139"/>
      <c r="Q36" s="238"/>
      <c r="R36" s="218"/>
      <c r="S36" s="159" t="str">
        <f>IF(P_husdyr!AC40=0," ",P_husdyr!AC40)</f>
        <v>øko. melkegeiter</v>
      </c>
      <c r="T36" s="157">
        <f>IF(P_husdyr!AD40=0," ",P_husdyr!AD40)</f>
        <v>2</v>
      </c>
      <c r="U36" s="157">
        <f>IF(P_husdyr!AE40=0," ",P_husdyr!AE40)</f>
        <v>2</v>
      </c>
      <c r="V36" s="157">
        <f>IF(P_husdyr!AF40=0," ",P_husdyr!AF40)</f>
        <v>2</v>
      </c>
      <c r="W36" s="157">
        <f>IF(P_husdyr!AG40=0," ",P_husdyr!AG40)</f>
        <v>2</v>
      </c>
      <c r="X36" s="157">
        <f>IF(P_husdyr!AH40=0," ",P_husdyr!AH40)</f>
        <v>2</v>
      </c>
      <c r="Y36" s="157">
        <f>IF(P_husdyr!AI40=0," ",P_husdyr!AI40)</f>
        <v>2</v>
      </c>
      <c r="Z36" s="158" t="str">
        <f>IF(P_husdyr!AP40=0," ",P_husdyr!AP40)</f>
        <v xml:space="preserve"> </v>
      </c>
      <c r="AA36" s="105" t="str">
        <f>IF(P_husdyr!AQ40=0," ",P_husdyr!AQ40)</f>
        <v xml:space="preserve"> </v>
      </c>
    </row>
    <row r="37" spans="5:27" ht="12.75" x14ac:dyDescent="0.2">
      <c r="E37" s="235"/>
      <c r="F37" s="164" t="str">
        <f>IF(P_husdyr!C41=0," ",P_husdyr!C41)</f>
        <v>fjørfe</v>
      </c>
      <c r="G37" s="21" t="str">
        <f>IF(P_husdyr!D41=0," ",P_husdyr!D41)</f>
        <v>øko. verpehøner</v>
      </c>
      <c r="H37" s="165">
        <f>IF(P_husdyr!E41=0," ",P_husdyr!E41)</f>
        <v>2223</v>
      </c>
      <c r="I37" s="165">
        <f>IF(P_husdyr!F41=0," ",P_husdyr!F41)</f>
        <v>2566</v>
      </c>
      <c r="J37" s="165">
        <f>IF(P_husdyr!G41=0," ",P_husdyr!G41)</f>
        <v>1842</v>
      </c>
      <c r="K37" s="165">
        <f>IF(P_husdyr!H41=0," ",P_husdyr!H41)</f>
        <v>955</v>
      </c>
      <c r="L37" s="165">
        <f>IF(P_husdyr!I41=0," ",P_husdyr!I41)</f>
        <v>1045</v>
      </c>
      <c r="M37" s="165">
        <f>IF(P_husdyr!J41=0," ",P_husdyr!J41)</f>
        <v>1084</v>
      </c>
      <c r="N37" s="166">
        <f>IF(P_husdyr!X41=0," ",P_husdyr!X41)</f>
        <v>39</v>
      </c>
      <c r="O37" s="166">
        <f>IF(P_husdyr!Q41=0," ",P_husdyr!Q41)</f>
        <v>-1139</v>
      </c>
      <c r="P37" s="139"/>
      <c r="Q37" s="238"/>
      <c r="R37" s="160" t="s">
        <v>342</v>
      </c>
      <c r="S37" t="str">
        <f>IF(P_husdyr!AC41=0," ",P_husdyr!AC41)</f>
        <v>øko. verpehøner</v>
      </c>
      <c r="T37" s="7">
        <f>IF(P_husdyr!AD41=0," ",P_husdyr!AD41)</f>
        <v>13</v>
      </c>
      <c r="U37" s="7">
        <f>IF(P_husdyr!AE41=0," ",P_husdyr!AE41)</f>
        <v>8</v>
      </c>
      <c r="V37" s="7">
        <f>IF(P_husdyr!AF41=0," ",P_husdyr!AF41)</f>
        <v>10</v>
      </c>
      <c r="W37" s="7">
        <f>IF(P_husdyr!AG41=0," ",P_husdyr!AG41)</f>
        <v>8</v>
      </c>
      <c r="X37" s="7">
        <f>IF(P_husdyr!AH41=0," ",P_husdyr!AH41)</f>
        <v>11</v>
      </c>
      <c r="Y37" s="7">
        <f>IF(P_husdyr!AI41=0," ",P_husdyr!AI41)</f>
        <v>10</v>
      </c>
      <c r="Z37" s="8">
        <f>IF(P_husdyr!AP41=0," ",P_husdyr!AP41)</f>
        <v>-3</v>
      </c>
      <c r="AA37" s="105" t="str">
        <f>IF(P_husdyr!AQ41=0," ",P_husdyr!AQ41)</f>
        <v xml:space="preserve"> </v>
      </c>
    </row>
    <row r="38" spans="5:27" ht="12.75" x14ac:dyDescent="0.2">
      <c r="E38" s="235"/>
      <c r="F38" s="219" t="str">
        <f>IF(P_husdyr!C42=0," ",P_husdyr!C42)</f>
        <v>griser</v>
      </c>
      <c r="G38" s="17" t="str">
        <f>IF(P_husdyr!D42=0," ",P_husdyr!D42)</f>
        <v>øko. avlsgriser</v>
      </c>
      <c r="H38" s="7">
        <f>IF(P_husdyr!E42=0," ",P_husdyr!E42)</f>
        <v>8</v>
      </c>
      <c r="I38" s="7">
        <f>IF(P_husdyr!F42=0," ",P_husdyr!F42)</f>
        <v>4</v>
      </c>
      <c r="J38" s="7">
        <f>IF(P_husdyr!G42=0," ",P_husdyr!G42)</f>
        <v>8</v>
      </c>
      <c r="K38" s="7">
        <f>IF(P_husdyr!H42=0," ",P_husdyr!H42)</f>
        <v>5</v>
      </c>
      <c r="L38" s="7">
        <f>IF(P_husdyr!I42=0," ",P_husdyr!I42)</f>
        <v>8</v>
      </c>
      <c r="M38" s="7">
        <f>IF(P_husdyr!J42=0," ",P_husdyr!J42)</f>
        <v>3</v>
      </c>
      <c r="N38" s="8">
        <f>IF(P_husdyr!X42=0," ",P_husdyr!X42)</f>
        <v>-5</v>
      </c>
      <c r="O38" s="8">
        <f>IF(P_husdyr!Q42=0," ",P_husdyr!Q42)</f>
        <v>-5</v>
      </c>
      <c r="P38" s="139"/>
      <c r="Q38" s="238"/>
      <c r="R38" s="217" t="s">
        <v>336</v>
      </c>
      <c r="S38" s="49" t="str">
        <f>IF(P_husdyr!AC42=0," ",P_husdyr!AC42)</f>
        <v>øko. avlsgriser</v>
      </c>
      <c r="T38" s="50">
        <f>IF(P_husdyr!AD42=0," ",P_husdyr!AD42)</f>
        <v>2</v>
      </c>
      <c r="U38" s="50">
        <f>IF(P_husdyr!AE42=0," ",P_husdyr!AE42)</f>
        <v>1</v>
      </c>
      <c r="V38" s="50">
        <f>IF(P_husdyr!AF42=0," ",P_husdyr!AF42)</f>
        <v>2</v>
      </c>
      <c r="W38" s="50">
        <f>IF(P_husdyr!AG42=0," ",P_husdyr!AG42)</f>
        <v>2</v>
      </c>
      <c r="X38" s="50">
        <f>IF(P_husdyr!AH42=0," ",P_husdyr!AH42)</f>
        <v>3</v>
      </c>
      <c r="Y38" s="50">
        <f>IF(P_husdyr!AI42=0," ",P_husdyr!AI42)</f>
        <v>1</v>
      </c>
      <c r="Z38" s="51">
        <f>IF(P_husdyr!AP42=0," ",P_husdyr!AP42)</f>
        <v>-1</v>
      </c>
      <c r="AA38" s="105" t="str">
        <f>IF(P_husdyr!AQ42=0," ",P_husdyr!AQ42)</f>
        <v xml:space="preserve"> </v>
      </c>
    </row>
    <row r="39" spans="5:27" ht="12.75" x14ac:dyDescent="0.2">
      <c r="E39" s="235"/>
      <c r="F39" s="219"/>
      <c r="G39" s="21" t="str">
        <f>IF(P_husdyr!D43=0," ",P_husdyr!D43)</f>
        <v>øko. slaktegriser</v>
      </c>
      <c r="H39" s="7" t="str">
        <f>IF(P_husdyr!E43=0," ",P_husdyr!E43)</f>
        <v xml:space="preserve"> </v>
      </c>
      <c r="I39" s="7" t="str">
        <f>IF(P_husdyr!F43=0," ",P_husdyr!F43)</f>
        <v xml:space="preserve"> </v>
      </c>
      <c r="J39" s="7">
        <f>IF(P_husdyr!G43=0," ",P_husdyr!G43)</f>
        <v>103</v>
      </c>
      <c r="K39" s="7">
        <f>IF(P_husdyr!H43=0," ",P_husdyr!H43)</f>
        <v>67</v>
      </c>
      <c r="L39" s="7" t="str">
        <f>IF(P_husdyr!I43=0," ",P_husdyr!I43)</f>
        <v xml:space="preserve"> </v>
      </c>
      <c r="M39" s="7" t="str">
        <f>IF(P_husdyr!J43=0," ",P_husdyr!J43)</f>
        <v xml:space="preserve"> </v>
      </c>
      <c r="N39" s="8" t="str">
        <f>IF(P_husdyr!X43=0," ",P_husdyr!X43)</f>
        <v xml:space="preserve"> </v>
      </c>
      <c r="O39" s="8" t="str">
        <f>IF(P_husdyr!Q43=0," ",P_husdyr!Q43)</f>
        <v xml:space="preserve"> </v>
      </c>
      <c r="P39" s="139"/>
      <c r="Q39" s="238"/>
      <c r="R39" s="218"/>
      <c r="S39" s="159" t="str">
        <f>IF(P_husdyr!AC43=0," ",P_husdyr!AC43)</f>
        <v>øko. slaktegriser</v>
      </c>
      <c r="T39" s="157" t="str">
        <f>IF(P_husdyr!AD43=0," ",P_husdyr!AD43)</f>
        <v xml:space="preserve"> </v>
      </c>
      <c r="U39" s="157" t="str">
        <f>IF(P_husdyr!AE43=0," ",P_husdyr!AE43)</f>
        <v xml:space="preserve"> </v>
      </c>
      <c r="V39" s="157">
        <f>IF(P_husdyr!AF43=0," ",P_husdyr!AF43)</f>
        <v>2</v>
      </c>
      <c r="W39" s="157">
        <f>IF(P_husdyr!AG43=0," ",P_husdyr!AG43)</f>
        <v>3</v>
      </c>
      <c r="X39" s="157" t="str">
        <f>IF(P_husdyr!AH43=0," ",P_husdyr!AH43)</f>
        <v xml:space="preserve"> </v>
      </c>
      <c r="Y39" s="157" t="str">
        <f>IF(P_husdyr!AI43=0," ",P_husdyr!AI43)</f>
        <v xml:space="preserve"> </v>
      </c>
      <c r="Z39" s="158" t="str">
        <f>IF(P_husdyr!AP43=0," ",P_husdyr!AP43)</f>
        <v xml:space="preserve"> </v>
      </c>
      <c r="AA39" s="105" t="str">
        <f>IF(P_husdyr!AQ43=0," ",P_husdyr!AQ43)</f>
        <v xml:space="preserve"> </v>
      </c>
    </row>
    <row r="40" spans="5:27" ht="12.75" customHeight="1" x14ac:dyDescent="0.2">
      <c r="E40" s="236" t="s">
        <v>561</v>
      </c>
      <c r="F40" s="223" t="s">
        <v>551</v>
      </c>
      <c r="G40" s="21" t="str">
        <f>IF(P_husdyr!D44=0," ",P_husdyr!D44)</f>
        <v>kyr</v>
      </c>
      <c r="H40" s="39">
        <f>IF(P_husdyr!E44=0," ",P_husdyr!E44)</f>
        <v>878</v>
      </c>
      <c r="I40" s="39">
        <f>IF(P_husdyr!F44=0," ",P_husdyr!F44)</f>
        <v>867</v>
      </c>
      <c r="J40" s="39">
        <f>IF(P_husdyr!G44=0," ",P_husdyr!G44)</f>
        <v>841</v>
      </c>
      <c r="K40" s="39">
        <f>IF(P_husdyr!H44=0," ",P_husdyr!H44)</f>
        <v>935</v>
      </c>
      <c r="L40" s="39">
        <f>IF(P_husdyr!I44=0," ",P_husdyr!I44)</f>
        <v>1013</v>
      </c>
      <c r="M40" s="39">
        <f>IF(P_husdyr!J44=0," ",P_husdyr!J44)</f>
        <v>1118</v>
      </c>
      <c r="N40" s="40">
        <f>IF(P_husdyr!X44=0," ",P_husdyr!X44)</f>
        <v>105</v>
      </c>
      <c r="O40" s="40">
        <f>IF(P_husdyr!Q44=0," ",P_husdyr!Q44)</f>
        <v>240</v>
      </c>
      <c r="P40" s="139"/>
      <c r="Q40" s="239" t="s">
        <v>561</v>
      </c>
      <c r="R40" s="219" t="s">
        <v>551</v>
      </c>
      <c r="S40" t="str">
        <f>IF(P_husdyr!AC44=0," ",P_husdyr!AC44)</f>
        <v>kyr</v>
      </c>
      <c r="T40" s="7">
        <f>IF(P_husdyr!AD44=0," ",P_husdyr!AD44)</f>
        <v>107</v>
      </c>
      <c r="U40" s="7">
        <f>IF(P_husdyr!AE44=0," ",P_husdyr!AE44)</f>
        <v>107</v>
      </c>
      <c r="V40" s="7">
        <f>IF(P_husdyr!AF44=0," ",P_husdyr!AF44)</f>
        <v>97</v>
      </c>
      <c r="W40" s="7">
        <f>IF(P_husdyr!AG44=0," ",P_husdyr!AG44)</f>
        <v>109</v>
      </c>
      <c r="X40" s="7">
        <f>IF(P_husdyr!AH44=0," ",P_husdyr!AH44)</f>
        <v>111</v>
      </c>
      <c r="Y40" s="7">
        <f>IF(P_husdyr!AI44=0," ",P_husdyr!AI44)</f>
        <v>115</v>
      </c>
      <c r="Z40" s="8">
        <f>IF(P_husdyr!AP44=0," ",P_husdyr!AP44)</f>
        <v>8</v>
      </c>
      <c r="AA40" s="105" t="str">
        <f>IF(P_husdyr!AQ44=0," ",P_husdyr!AQ44)</f>
        <v xml:space="preserve"> </v>
      </c>
    </row>
    <row r="41" spans="5:27" ht="12.75" x14ac:dyDescent="0.2">
      <c r="E41" s="236"/>
      <c r="F41" s="219"/>
      <c r="G41" t="str">
        <f>IF(P_husdyr!D45=0," ",P_husdyr!D45)</f>
        <v>søyer</v>
      </c>
      <c r="H41" s="7">
        <f>IF(P_husdyr!E45=0," ",P_husdyr!E45)</f>
        <v>4593</v>
      </c>
      <c r="I41" s="7">
        <f>IF(P_husdyr!F45=0," ",P_husdyr!F45)</f>
        <v>5800</v>
      </c>
      <c r="J41" s="7">
        <f>IF(P_husdyr!G45=0," ",P_husdyr!G45)</f>
        <v>4204</v>
      </c>
      <c r="K41" s="7">
        <f>IF(P_husdyr!H45=0," ",P_husdyr!H45)</f>
        <v>3626</v>
      </c>
      <c r="L41" s="7">
        <f>IF(P_husdyr!I45=0," ",P_husdyr!I45)</f>
        <v>3534</v>
      </c>
      <c r="M41" s="7">
        <f>IF(P_husdyr!J45=0," ",P_husdyr!J45)</f>
        <v>3460</v>
      </c>
      <c r="N41" s="8">
        <f>IF(P_husdyr!X45=0," ",P_husdyr!X45)</f>
        <v>-74</v>
      </c>
      <c r="O41" s="8">
        <f>IF(P_husdyr!Q45=0," ",P_husdyr!Q45)</f>
        <v>-1133</v>
      </c>
      <c r="P41" s="139"/>
      <c r="Q41" s="239"/>
      <c r="R41" s="219"/>
      <c r="S41" t="str">
        <f>IF(P_husdyr!AC45=0," ",P_husdyr!AC45)</f>
        <v>søyer</v>
      </c>
      <c r="T41" s="7">
        <f>IF(P_husdyr!AD45=0," ",P_husdyr!AD45)</f>
        <v>157</v>
      </c>
      <c r="U41" s="7">
        <f>IF(P_husdyr!AE45=0," ",P_husdyr!AE45)</f>
        <v>209</v>
      </c>
      <c r="V41" s="7">
        <f>IF(P_husdyr!AF45=0," ",P_husdyr!AF45)</f>
        <v>188</v>
      </c>
      <c r="W41" s="7">
        <f>IF(P_husdyr!AG45=0," ",P_husdyr!AG45)</f>
        <v>174</v>
      </c>
      <c r="X41" s="7">
        <f>IF(P_husdyr!AH45=0," ",P_husdyr!AH45)</f>
        <v>158</v>
      </c>
      <c r="Y41" s="7">
        <f>IF(P_husdyr!AI45=0," ",P_husdyr!AI45)</f>
        <v>146</v>
      </c>
      <c r="Z41" s="8">
        <f>IF(P_husdyr!AP45=0," ",P_husdyr!AP45)</f>
        <v>-11</v>
      </c>
      <c r="AA41" s="105" t="str">
        <f>IF(P_husdyr!AQ45=0," ",P_husdyr!AQ45)</f>
        <v xml:space="preserve"> </v>
      </c>
    </row>
    <row r="42" spans="5:27" ht="12.75" x14ac:dyDescent="0.2">
      <c r="E42" s="236"/>
      <c r="F42" s="219"/>
      <c r="G42" t="str">
        <f>IF(P_husdyr!D46=0," ",P_husdyr!D46)</f>
        <v>værer</v>
      </c>
      <c r="H42" s="7">
        <f>IF(P_husdyr!E46=0," ",P_husdyr!E46)</f>
        <v>245</v>
      </c>
      <c r="I42" s="7">
        <f>IF(P_husdyr!F46=0," ",P_husdyr!F46)</f>
        <v>374</v>
      </c>
      <c r="J42" s="7">
        <f>IF(P_husdyr!G46=0," ",P_husdyr!G46)</f>
        <v>283</v>
      </c>
      <c r="K42" s="7">
        <f>IF(P_husdyr!H46=0," ",P_husdyr!H46)</f>
        <v>229</v>
      </c>
      <c r="L42" s="7">
        <f>IF(P_husdyr!I46=0," ",P_husdyr!I46)</f>
        <v>226</v>
      </c>
      <c r="M42" s="7">
        <f>IF(P_husdyr!J46=0," ",P_husdyr!J46)</f>
        <v>223</v>
      </c>
      <c r="N42" s="8">
        <f>IF(P_husdyr!X46=0," ",P_husdyr!X46)</f>
        <v>-3</v>
      </c>
      <c r="O42" s="8">
        <f>IF(P_husdyr!Q46=0," ",P_husdyr!Q46)</f>
        <v>-22</v>
      </c>
      <c r="P42" s="139"/>
      <c r="Q42" s="239"/>
      <c r="R42" s="219"/>
      <c r="S42" t="str">
        <f>IF(P_husdyr!AC46=0," ",P_husdyr!AC46)</f>
        <v>værer</v>
      </c>
      <c r="T42" s="7">
        <f>IF(P_husdyr!AD46=0," ",P_husdyr!AD46)</f>
        <v>120</v>
      </c>
      <c r="U42" s="7">
        <f>IF(P_husdyr!AE46=0," ",P_husdyr!AE46)</f>
        <v>166</v>
      </c>
      <c r="V42" s="7">
        <f>IF(P_husdyr!AF46=0," ",P_husdyr!AF46)</f>
        <v>138</v>
      </c>
      <c r="W42" s="7">
        <f>IF(P_husdyr!AG46=0," ",P_husdyr!AG46)</f>
        <v>128</v>
      </c>
      <c r="X42" s="7">
        <f>IF(P_husdyr!AH46=0," ",P_husdyr!AH46)</f>
        <v>117</v>
      </c>
      <c r="Y42" s="7">
        <f>IF(P_husdyr!AI46=0," ",P_husdyr!AI46)</f>
        <v>123</v>
      </c>
      <c r="Z42" s="8">
        <f>IF(P_husdyr!AP46=0," ",P_husdyr!AP46)</f>
        <v>3</v>
      </c>
      <c r="AA42" s="105" t="str">
        <f>IF(P_husdyr!AQ46=0," ",P_husdyr!AQ46)</f>
        <v xml:space="preserve"> </v>
      </c>
    </row>
    <row r="43" spans="5:27" ht="12.75" x14ac:dyDescent="0.2">
      <c r="E43" s="236"/>
      <c r="F43" s="219"/>
      <c r="G43" t="str">
        <f>IF(P_husdyr!D47=0," ",P_husdyr!D47)</f>
        <v>ammegeiter</v>
      </c>
      <c r="H43" s="7">
        <f>IF(P_husdyr!E47=0," ",P_husdyr!E47)</f>
        <v>4</v>
      </c>
      <c r="I43" s="7">
        <f>IF(P_husdyr!F47=0," ",P_husdyr!F47)</f>
        <v>25</v>
      </c>
      <c r="J43" s="7">
        <f>IF(P_husdyr!G47=0," ",P_husdyr!G47)</f>
        <v>5</v>
      </c>
      <c r="K43" s="7">
        <f>IF(P_husdyr!H47=0," ",P_husdyr!H47)</f>
        <v>10</v>
      </c>
      <c r="L43" s="7">
        <f>IF(P_husdyr!I47=0," ",P_husdyr!I47)</f>
        <v>24</v>
      </c>
      <c r="M43" s="7">
        <f>IF(P_husdyr!J47=0," ",P_husdyr!J47)</f>
        <v>60</v>
      </c>
      <c r="N43" s="8">
        <f>IF(P_husdyr!X47=0," ",P_husdyr!X47)</f>
        <v>36</v>
      </c>
      <c r="O43" s="8">
        <f>IF(P_husdyr!Q47=0," ",P_husdyr!Q47)</f>
        <v>56</v>
      </c>
      <c r="P43" s="139"/>
      <c r="Q43" s="239"/>
      <c r="R43" s="219"/>
      <c r="S43" t="str">
        <f>IF(P_husdyr!AC47=0," ",P_husdyr!AC47)</f>
        <v>ammegeiter</v>
      </c>
      <c r="T43" s="7">
        <f>IF(P_husdyr!AD47=0," ",P_husdyr!AD47)</f>
        <v>1</v>
      </c>
      <c r="U43" s="7">
        <f>IF(P_husdyr!AE47=0," ",P_husdyr!AE47)</f>
        <v>3</v>
      </c>
      <c r="V43" s="7">
        <f>IF(P_husdyr!AF47=0," ",P_husdyr!AF47)</f>
        <v>2</v>
      </c>
      <c r="W43" s="7">
        <f>IF(P_husdyr!AG47=0," ",P_husdyr!AG47)</f>
        <v>4</v>
      </c>
      <c r="X43" s="7">
        <f>IF(P_husdyr!AH47=0," ",P_husdyr!AH47)</f>
        <v>5</v>
      </c>
      <c r="Y43" s="7">
        <f>IF(P_husdyr!AI47=0," ",P_husdyr!AI47)</f>
        <v>10</v>
      </c>
      <c r="Z43" s="8">
        <f>IF(P_husdyr!AP47=0," ",P_husdyr!AP47)</f>
        <v>9</v>
      </c>
      <c r="AA43" s="105" t="str">
        <f>IF(P_husdyr!AQ47=0," ",P_husdyr!AQ47)</f>
        <v xml:space="preserve"> </v>
      </c>
    </row>
    <row r="44" spans="5:27" ht="12.75" x14ac:dyDescent="0.2">
      <c r="E44" s="236"/>
      <c r="F44" s="219"/>
      <c r="G44" t="str">
        <f>IF(P_husdyr!D48=0," ",P_husdyr!D48)</f>
        <v>okser</v>
      </c>
      <c r="H44" s="7">
        <f>IF(P_husdyr!E48=0," ",P_husdyr!E48)</f>
        <v>81</v>
      </c>
      <c r="I44" s="7">
        <f>IF(P_husdyr!F48=0," ",P_husdyr!F48)</f>
        <v>83</v>
      </c>
      <c r="J44" s="7">
        <f>IF(P_husdyr!G48=0," ",P_husdyr!G48)</f>
        <v>89</v>
      </c>
      <c r="K44" s="7">
        <f>IF(P_husdyr!H48=0," ",P_husdyr!H48)</f>
        <v>92</v>
      </c>
      <c r="L44" s="7">
        <f>IF(P_husdyr!I48=0," ",P_husdyr!I48)</f>
        <v>103</v>
      </c>
      <c r="M44" s="7">
        <f>IF(P_husdyr!J48=0," ",P_husdyr!J48)</f>
        <v>99</v>
      </c>
      <c r="N44" s="8">
        <f>IF(P_husdyr!X48=0," ",P_husdyr!X48)</f>
        <v>-4</v>
      </c>
      <c r="O44" s="8">
        <f>IF(P_husdyr!Q48=0," ",P_husdyr!Q48)</f>
        <v>18</v>
      </c>
      <c r="P44" s="139"/>
      <c r="Q44" s="239"/>
      <c r="R44" s="219"/>
      <c r="S44" t="str">
        <f>IF(P_husdyr!AC48=0," ",P_husdyr!AC48)</f>
        <v>okser</v>
      </c>
      <c r="T44" s="7">
        <f>IF(P_husdyr!AD48=0," ",P_husdyr!AD48)</f>
        <v>55</v>
      </c>
      <c r="U44" s="7">
        <f>IF(P_husdyr!AE48=0," ",P_husdyr!AE48)</f>
        <v>57</v>
      </c>
      <c r="V44" s="7">
        <f>IF(P_husdyr!AF48=0," ",P_husdyr!AF48)</f>
        <v>64</v>
      </c>
      <c r="W44" s="7">
        <f>IF(P_husdyr!AG48=0," ",P_husdyr!AG48)</f>
        <v>69</v>
      </c>
      <c r="X44" s="7">
        <f>IF(P_husdyr!AH48=0," ",P_husdyr!AH48)</f>
        <v>60</v>
      </c>
      <c r="Y44" s="7">
        <f>IF(P_husdyr!AI48=0," ",P_husdyr!AI48)</f>
        <v>65</v>
      </c>
      <c r="Z44" s="8">
        <f>IF(P_husdyr!AP48=0," ",P_husdyr!AP48)</f>
        <v>10</v>
      </c>
      <c r="AA44" s="105" t="str">
        <f>IF(P_husdyr!AQ48=0," ",P_husdyr!AQ48)</f>
        <v xml:space="preserve"> </v>
      </c>
    </row>
    <row r="45" spans="5:27" ht="12.75" x14ac:dyDescent="0.2">
      <c r="E45" s="236"/>
      <c r="F45" s="224"/>
      <c r="G45" s="21" t="str">
        <f>IF(P_husdyr!D49=0," ",P_husdyr!D49)</f>
        <v>unghester</v>
      </c>
      <c r="H45" s="41">
        <f>IF(P_husdyr!E49=0," ",P_husdyr!E49)</f>
        <v>63</v>
      </c>
      <c r="I45" s="41">
        <f>IF(P_husdyr!F49=0," ",P_husdyr!F49)</f>
        <v>61</v>
      </c>
      <c r="J45" s="41">
        <f>IF(P_husdyr!G49=0," ",P_husdyr!G49)</f>
        <v>57</v>
      </c>
      <c r="K45" s="41">
        <f>IF(P_husdyr!H49=0," ",P_husdyr!H49)</f>
        <v>64</v>
      </c>
      <c r="L45" s="41">
        <f>IF(P_husdyr!I49=0," ",P_husdyr!I49)</f>
        <v>56</v>
      </c>
      <c r="M45" s="41">
        <f>IF(P_husdyr!J49=0," ",P_husdyr!J49)</f>
        <v>65</v>
      </c>
      <c r="N45" s="42">
        <f>IF(P_husdyr!X49=0," ",P_husdyr!X49)</f>
        <v>9</v>
      </c>
      <c r="O45" s="42">
        <f>IF(P_husdyr!Q49=0," ",P_husdyr!Q49)</f>
        <v>2</v>
      </c>
      <c r="P45" s="139"/>
      <c r="Q45" s="239"/>
      <c r="R45" s="219"/>
      <c r="S45" t="str">
        <f>IF(P_husdyr!AC49=0," ",P_husdyr!AC49)</f>
        <v>unghester</v>
      </c>
      <c r="T45" s="7">
        <f>IF(P_husdyr!AD49=0," ",P_husdyr!AD49)</f>
        <v>27</v>
      </c>
      <c r="U45" s="7">
        <f>IF(P_husdyr!AE49=0," ",P_husdyr!AE49)</f>
        <v>31</v>
      </c>
      <c r="V45" s="7">
        <f>IF(P_husdyr!AF49=0," ",P_husdyr!AF49)</f>
        <v>36</v>
      </c>
      <c r="W45" s="7">
        <f>IF(P_husdyr!AG49=0," ",P_husdyr!AG49)</f>
        <v>34</v>
      </c>
      <c r="X45" s="7">
        <f>IF(P_husdyr!AH49=0," ",P_husdyr!AH49)</f>
        <v>31</v>
      </c>
      <c r="Y45" s="7">
        <f>IF(P_husdyr!AI49=0," ",P_husdyr!AI49)</f>
        <v>43</v>
      </c>
      <c r="Z45" s="8">
        <f>IF(P_husdyr!AP49=0," ",P_husdyr!AP49)</f>
        <v>16</v>
      </c>
      <c r="AA45" s="105" t="str">
        <f>IF(P_husdyr!AQ49=0," ",P_husdyr!AQ49)</f>
        <v xml:space="preserve"> </v>
      </c>
    </row>
    <row r="46" spans="5:27" ht="12.75" customHeight="1" x14ac:dyDescent="0.2">
      <c r="E46" s="235" t="s">
        <v>555</v>
      </c>
      <c r="F46" s="225" t="s">
        <v>558</v>
      </c>
      <c r="G46" t="str">
        <f>IF(P_husdyr!D50=0," ",P_husdyr!D50)</f>
        <v>kyr</v>
      </c>
      <c r="H46" s="7">
        <f>IF(P_husdyr!E50=0," ",P_husdyr!E50)</f>
        <v>53051</v>
      </c>
      <c r="I46" s="7">
        <f>IF(P_husdyr!F50=0," ",P_husdyr!F50)</f>
        <v>55555</v>
      </c>
      <c r="J46" s="7">
        <f>IF(P_husdyr!G50=0," ",P_husdyr!G50)</f>
        <v>55171</v>
      </c>
      <c r="K46" s="7">
        <f>IF(P_husdyr!H50=0," ",P_husdyr!H50)</f>
        <v>55231</v>
      </c>
      <c r="L46" s="7">
        <f>IF(P_husdyr!I50=0," ",P_husdyr!I50)</f>
        <v>56668</v>
      </c>
      <c r="M46" s="7">
        <f>IF(P_husdyr!J50=0," ",P_husdyr!J50)</f>
        <v>54633</v>
      </c>
      <c r="N46" s="8">
        <f>IF(P_husdyr!X50=0," ",P_husdyr!X50)</f>
        <v>-2035</v>
      </c>
      <c r="O46" s="8">
        <f>IF(P_husdyr!Q50=0," ",P_husdyr!Q50)</f>
        <v>1582</v>
      </c>
      <c r="P46" s="139"/>
      <c r="Q46" s="238" t="s">
        <v>555</v>
      </c>
      <c r="R46" s="220" t="s">
        <v>558</v>
      </c>
      <c r="S46" s="49" t="str">
        <f>IF(P_husdyr!AC50=0," ",P_husdyr!AC50)</f>
        <v>kyr</v>
      </c>
      <c r="T46" s="50">
        <f>IF(P_husdyr!AD50=0," ",P_husdyr!AD50)</f>
        <v>2122</v>
      </c>
      <c r="U46" s="50">
        <f>IF(P_husdyr!AE50=0," ",P_husdyr!AE50)</f>
        <v>2134</v>
      </c>
      <c r="V46" s="50">
        <f>IF(P_husdyr!AF50=0," ",P_husdyr!AF50)</f>
        <v>2078</v>
      </c>
      <c r="W46" s="50">
        <f>IF(P_husdyr!AG50=0," ",P_husdyr!AG50)</f>
        <v>2008</v>
      </c>
      <c r="X46" s="50">
        <f>IF(P_husdyr!AH50=0," ",P_husdyr!AH50)</f>
        <v>1978</v>
      </c>
      <c r="Y46" s="50">
        <f>IF(P_husdyr!AI50=0," ",P_husdyr!AI50)</f>
        <v>1899</v>
      </c>
      <c r="Z46" s="51">
        <f>IF(P_husdyr!AP50=0," ",P_husdyr!AP50)</f>
        <v>-223</v>
      </c>
      <c r="AA46" s="105" t="str">
        <f>IF(P_husdyr!AQ50=0," ",P_husdyr!AQ50)</f>
        <v xml:space="preserve"> </v>
      </c>
    </row>
    <row r="47" spans="5:27" ht="12.75" x14ac:dyDescent="0.2">
      <c r="E47" s="235"/>
      <c r="F47" s="225"/>
      <c r="G47" t="str">
        <f>IF(P_husdyr!D51=0," ",P_husdyr!D51)</f>
        <v>lam</v>
      </c>
      <c r="H47" s="7">
        <f>IF(P_husdyr!E51=0," ",P_husdyr!E51)</f>
        <v>163106</v>
      </c>
      <c r="I47" s="7">
        <f>IF(P_husdyr!F51=0," ",P_husdyr!F51)</f>
        <v>164023</v>
      </c>
      <c r="J47" s="7">
        <f>IF(P_husdyr!G51=0," ",P_husdyr!G51)</f>
        <v>160132</v>
      </c>
      <c r="K47" s="7">
        <f>IF(P_husdyr!H51=0," ",P_husdyr!H51)</f>
        <v>152246</v>
      </c>
      <c r="L47" s="7">
        <f>IF(P_husdyr!I51=0," ",P_husdyr!I51)</f>
        <v>145013</v>
      </c>
      <c r="M47" s="7">
        <f>IF(P_husdyr!J51=0," ",P_husdyr!J51)</f>
        <v>137185</v>
      </c>
      <c r="N47" s="8">
        <f>IF(P_husdyr!X51=0," ",P_husdyr!X51)</f>
        <v>-7828</v>
      </c>
      <c r="O47" s="8">
        <f>IF(P_husdyr!Q51=0," ",P_husdyr!Q51)</f>
        <v>-25921</v>
      </c>
      <c r="P47" s="139"/>
      <c r="Q47" s="238"/>
      <c r="R47" s="221"/>
      <c r="S47" t="str">
        <f>IF(P_husdyr!AC51=0," ",P_husdyr!AC51)</f>
        <v>lam</v>
      </c>
      <c r="T47" s="7">
        <f>IF(P_husdyr!AD51=0," ",P_husdyr!AD51)</f>
        <v>1265</v>
      </c>
      <c r="U47" s="7">
        <f>IF(P_husdyr!AE51=0," ",P_husdyr!AE51)</f>
        <v>1302</v>
      </c>
      <c r="V47" s="7">
        <f>IF(P_husdyr!AF51=0," ",P_husdyr!AF51)</f>
        <v>1268</v>
      </c>
      <c r="W47" s="7">
        <f>IF(P_husdyr!AG51=0," ",P_husdyr!AG51)</f>
        <v>1202</v>
      </c>
      <c r="X47" s="7">
        <f>IF(P_husdyr!AH51=0," ",P_husdyr!AH51)</f>
        <v>1152</v>
      </c>
      <c r="Y47" s="7">
        <f>IF(P_husdyr!AI51=0," ",P_husdyr!AI51)</f>
        <v>1108</v>
      </c>
      <c r="Z47" s="8">
        <f>IF(P_husdyr!AP51=0," ",P_husdyr!AP51)</f>
        <v>-157</v>
      </c>
      <c r="AA47" s="105" t="str">
        <f>IF(P_husdyr!AQ51=0," ",P_husdyr!AQ51)</f>
        <v xml:space="preserve"> </v>
      </c>
    </row>
    <row r="48" spans="5:27" ht="12.75" x14ac:dyDescent="0.2">
      <c r="E48" s="235"/>
      <c r="F48" s="225"/>
      <c r="G48" t="str">
        <f>IF(P_husdyr!D52=0," ",P_husdyr!D52)</f>
        <v>sauer</v>
      </c>
      <c r="H48" s="7">
        <f>IF(P_husdyr!E52=0," ",P_husdyr!E52)</f>
        <v>102672</v>
      </c>
      <c r="I48" s="7">
        <f>IF(P_husdyr!F52=0," ",P_husdyr!F52)</f>
        <v>103652</v>
      </c>
      <c r="J48" s="7">
        <f>IF(P_husdyr!G52=0," ",P_husdyr!G52)</f>
        <v>98223</v>
      </c>
      <c r="K48" s="7">
        <f>IF(P_husdyr!H52=0," ",P_husdyr!H52)</f>
        <v>94998</v>
      </c>
      <c r="L48" s="7">
        <f>IF(P_husdyr!I52=0," ",P_husdyr!I52)</f>
        <v>90775</v>
      </c>
      <c r="M48" s="7">
        <f>IF(P_husdyr!J52=0," ",P_husdyr!J52)</f>
        <v>87790</v>
      </c>
      <c r="N48" s="8">
        <f>IF(P_husdyr!X52=0," ",P_husdyr!X52)</f>
        <v>-2985</v>
      </c>
      <c r="O48" s="8">
        <f>IF(P_husdyr!Q52=0," ",P_husdyr!Q52)</f>
        <v>-14882</v>
      </c>
      <c r="P48" s="139"/>
      <c r="Q48" s="238"/>
      <c r="R48" s="221"/>
      <c r="S48" t="str">
        <f>IF(P_husdyr!AC52=0," ",P_husdyr!AC52)</f>
        <v>sauer</v>
      </c>
      <c r="T48" s="7">
        <f>IF(P_husdyr!AD52=0," ",P_husdyr!AD52)</f>
        <v>1287</v>
      </c>
      <c r="U48" s="7">
        <f>IF(P_husdyr!AE52=0," ",P_husdyr!AE52)</f>
        <v>1329</v>
      </c>
      <c r="V48" s="7">
        <f>IF(P_husdyr!AF52=0," ",P_husdyr!AF52)</f>
        <v>1269</v>
      </c>
      <c r="W48" s="7">
        <f>IF(P_husdyr!AG52=0," ",P_husdyr!AG52)</f>
        <v>1214</v>
      </c>
      <c r="X48" s="7">
        <f>IF(P_husdyr!AH52=0," ",P_husdyr!AH52)</f>
        <v>1173</v>
      </c>
      <c r="Y48" s="7">
        <f>IF(P_husdyr!AI52=0," ",P_husdyr!AI52)</f>
        <v>1147</v>
      </c>
      <c r="Z48" s="8">
        <f>IF(P_husdyr!AP52=0," ",P_husdyr!AP52)</f>
        <v>-140</v>
      </c>
      <c r="AA48" s="105" t="str">
        <f>IF(P_husdyr!AQ52=0," ",P_husdyr!AQ52)</f>
        <v xml:space="preserve"> </v>
      </c>
    </row>
    <row r="49" spans="5:27" ht="12.75" x14ac:dyDescent="0.2">
      <c r="E49" s="235"/>
      <c r="F49" s="225"/>
      <c r="G49" t="str">
        <f>IF(P_husdyr!D53=0," ",P_husdyr!D53)</f>
        <v>øvrig storfe</v>
      </c>
      <c r="H49" s="7">
        <f>IF(P_husdyr!E53=0," ",P_husdyr!E53)</f>
        <v>60773</v>
      </c>
      <c r="I49" s="7">
        <f>IF(P_husdyr!F53=0," ",P_husdyr!F53)</f>
        <v>63748</v>
      </c>
      <c r="J49" s="7">
        <f>IF(P_husdyr!G53=0," ",P_husdyr!G53)</f>
        <v>64829</v>
      </c>
      <c r="K49" s="7">
        <f>IF(P_husdyr!H53=0," ",P_husdyr!H53)</f>
        <v>64335</v>
      </c>
      <c r="L49" s="7">
        <f>IF(P_husdyr!I53=0," ",P_husdyr!I53)</f>
        <v>64120</v>
      </c>
      <c r="M49" s="7">
        <f>IF(P_husdyr!J53=0," ",P_husdyr!J53)</f>
        <v>63721</v>
      </c>
      <c r="N49" s="8">
        <f>IF(P_husdyr!X53=0," ",P_husdyr!X53)</f>
        <v>-399</v>
      </c>
      <c r="O49" s="8">
        <f>IF(P_husdyr!Q53=0," ",P_husdyr!Q53)</f>
        <v>2948</v>
      </c>
      <c r="P49" s="139"/>
      <c r="Q49" s="238"/>
      <c r="R49" s="221"/>
      <c r="S49" t="str">
        <f>IF(P_husdyr!AC53=0," ",P_husdyr!AC53)</f>
        <v>øvrig storfe</v>
      </c>
      <c r="T49" s="7">
        <f>IF(P_husdyr!AD53=0," ",P_husdyr!AD53)</f>
        <v>2254</v>
      </c>
      <c r="U49" s="7">
        <f>IF(P_husdyr!AE53=0," ",P_husdyr!AE53)</f>
        <v>2278</v>
      </c>
      <c r="V49" s="7">
        <f>IF(P_husdyr!AF53=0," ",P_husdyr!AF53)</f>
        <v>2225</v>
      </c>
      <c r="W49" s="7">
        <f>IF(P_husdyr!AG53=0," ",P_husdyr!AG53)</f>
        <v>2163</v>
      </c>
      <c r="X49" s="7">
        <f>IF(P_husdyr!AH53=0," ",P_husdyr!AH53)</f>
        <v>2122</v>
      </c>
      <c r="Y49" s="7">
        <f>IF(P_husdyr!AI53=0," ",P_husdyr!AI53)</f>
        <v>2076</v>
      </c>
      <c r="Z49" s="8">
        <f>IF(P_husdyr!AP53=0," ",P_husdyr!AP53)</f>
        <v>-178</v>
      </c>
      <c r="AA49" s="105" t="str">
        <f>IF(P_husdyr!AQ53=0," ",P_husdyr!AQ53)</f>
        <v xml:space="preserve"> </v>
      </c>
    </row>
    <row r="50" spans="5:27" ht="12.75" x14ac:dyDescent="0.2">
      <c r="E50" s="235"/>
      <c r="F50" s="225"/>
      <c r="G50" t="str">
        <f>IF(P_husdyr!D54=0," ",P_husdyr!D54)</f>
        <v>hester</v>
      </c>
      <c r="H50" s="7">
        <f>IF(P_husdyr!E54=0," ",P_husdyr!E54)</f>
        <v>2691</v>
      </c>
      <c r="I50" s="7">
        <f>IF(P_husdyr!F54=0," ",P_husdyr!F54)</f>
        <v>2845</v>
      </c>
      <c r="J50" s="7">
        <f>IF(P_husdyr!G54=0," ",P_husdyr!G54)</f>
        <v>2988</v>
      </c>
      <c r="K50" s="7">
        <f>IF(P_husdyr!H54=0," ",P_husdyr!H54)</f>
        <v>2825</v>
      </c>
      <c r="L50" s="7">
        <f>IF(P_husdyr!I54=0," ",P_husdyr!I54)</f>
        <v>2806</v>
      </c>
      <c r="M50" s="7">
        <f>IF(P_husdyr!J54=0," ",P_husdyr!J54)</f>
        <v>2835</v>
      </c>
      <c r="N50" s="8">
        <f>IF(P_husdyr!X54=0," ",P_husdyr!X54)</f>
        <v>29</v>
      </c>
      <c r="O50" s="8">
        <f>IF(P_husdyr!Q54=0," ",P_husdyr!Q54)</f>
        <v>144</v>
      </c>
      <c r="P50" s="139"/>
      <c r="Q50" s="238"/>
      <c r="R50" s="221"/>
      <c r="S50" t="str">
        <f>IF(P_husdyr!AC54=0," ",P_husdyr!AC54)</f>
        <v>hester</v>
      </c>
      <c r="T50" s="7">
        <f>IF(P_husdyr!AD54=0," ",P_husdyr!AD54)</f>
        <v>552</v>
      </c>
      <c r="U50" s="7">
        <f>IF(P_husdyr!AE54=0," ",P_husdyr!AE54)</f>
        <v>584</v>
      </c>
      <c r="V50" s="7">
        <f>IF(P_husdyr!AF54=0," ",P_husdyr!AF54)</f>
        <v>591</v>
      </c>
      <c r="W50" s="7">
        <f>IF(P_husdyr!AG54=0," ",P_husdyr!AG54)</f>
        <v>563</v>
      </c>
      <c r="X50" s="7">
        <f>IF(P_husdyr!AH54=0," ",P_husdyr!AH54)</f>
        <v>536</v>
      </c>
      <c r="Y50" s="7">
        <f>IF(P_husdyr!AI54=0," ",P_husdyr!AI54)</f>
        <v>524</v>
      </c>
      <c r="Z50" s="8">
        <f>IF(P_husdyr!AP54=0," ",P_husdyr!AP54)</f>
        <v>-28</v>
      </c>
      <c r="AA50" s="105" t="str">
        <f>IF(P_husdyr!AQ54=0," ",P_husdyr!AQ54)</f>
        <v xml:space="preserve"> </v>
      </c>
    </row>
    <row r="51" spans="5:27" ht="12.75" x14ac:dyDescent="0.2">
      <c r="E51" s="235"/>
      <c r="F51" s="225"/>
      <c r="G51" t="str">
        <f>IF(P_husdyr!D55=0," ",P_husdyr!D55)</f>
        <v>geiter og kje</v>
      </c>
      <c r="H51" s="7">
        <f>IF(P_husdyr!E55=0," ",P_husdyr!E55)</f>
        <v>2424</v>
      </c>
      <c r="I51" s="7">
        <f>IF(P_husdyr!F55=0," ",P_husdyr!F55)</f>
        <v>2540</v>
      </c>
      <c r="J51" s="7">
        <f>IF(P_husdyr!G55=0," ",P_husdyr!G55)</f>
        <v>2797</v>
      </c>
      <c r="K51" s="7">
        <f>IF(P_husdyr!H55=0," ",P_husdyr!H55)</f>
        <v>3189</v>
      </c>
      <c r="L51" s="7">
        <f>IF(P_husdyr!I55=0," ",P_husdyr!I55)</f>
        <v>3751</v>
      </c>
      <c r="M51" s="7">
        <f>IF(P_husdyr!J55=0," ",P_husdyr!J55)</f>
        <v>4441</v>
      </c>
      <c r="N51" s="8">
        <f>IF(P_husdyr!X55=0," ",P_husdyr!X55)</f>
        <v>690</v>
      </c>
      <c r="O51" s="8">
        <f>IF(P_husdyr!Q55=0," ",P_husdyr!Q55)</f>
        <v>2017</v>
      </c>
      <c r="P51" s="139"/>
      <c r="Q51" s="238"/>
      <c r="R51" s="221"/>
      <c r="S51" t="str">
        <f>IF(P_husdyr!AC55=0," ",P_husdyr!AC55)</f>
        <v>geiter og kje</v>
      </c>
      <c r="T51" s="7">
        <f>IF(P_husdyr!AD55=0," ",P_husdyr!AD55)</f>
        <v>96</v>
      </c>
      <c r="U51" s="7">
        <f>IF(P_husdyr!AE55=0," ",P_husdyr!AE55)</f>
        <v>107</v>
      </c>
      <c r="V51" s="7">
        <f>IF(P_husdyr!AF55=0," ",P_husdyr!AF55)</f>
        <v>132</v>
      </c>
      <c r="W51" s="7">
        <f>IF(P_husdyr!AG55=0," ",P_husdyr!AG55)</f>
        <v>146</v>
      </c>
      <c r="X51" s="7">
        <f>IF(P_husdyr!AH55=0," ",P_husdyr!AH55)</f>
        <v>160</v>
      </c>
      <c r="Y51" s="7">
        <f>IF(P_husdyr!AI55=0," ",P_husdyr!AI55)</f>
        <v>178</v>
      </c>
      <c r="Z51" s="8">
        <f>IF(P_husdyr!AP55=0," ",P_husdyr!AP55)</f>
        <v>82</v>
      </c>
      <c r="AA51" s="105" t="str">
        <f>IF(P_husdyr!AQ55=0," ",P_husdyr!AQ55)</f>
        <v xml:space="preserve"> </v>
      </c>
    </row>
    <row r="52" spans="5:27" ht="12.75" x14ac:dyDescent="0.2">
      <c r="E52" s="235"/>
      <c r="F52" s="225"/>
      <c r="G52" t="str">
        <f>IF(P_husdyr!D56=0," ",P_husdyr!D56)</f>
        <v>alpakka</v>
      </c>
      <c r="H52" s="7">
        <f>IF(P_husdyr!E56=0," ",P_husdyr!E56)</f>
        <v>70</v>
      </c>
      <c r="I52" s="7">
        <f>IF(P_husdyr!F56=0," ",P_husdyr!F56)</f>
        <v>71</v>
      </c>
      <c r="J52" s="7">
        <f>IF(P_husdyr!G56=0," ",P_husdyr!G56)</f>
        <v>64</v>
      </c>
      <c r="K52" s="7">
        <f>IF(P_husdyr!H56=0," ",P_husdyr!H56)</f>
        <v>90</v>
      </c>
      <c r="L52" s="7">
        <f>IF(P_husdyr!I56=0," ",P_husdyr!I56)</f>
        <v>98</v>
      </c>
      <c r="M52" s="7">
        <f>IF(P_husdyr!J56=0," ",P_husdyr!J56)</f>
        <v>109</v>
      </c>
      <c r="N52" s="8">
        <f>IF(P_husdyr!X56=0," ",P_husdyr!X56)</f>
        <v>11</v>
      </c>
      <c r="O52" s="8">
        <f>IF(P_husdyr!Q56=0," ",P_husdyr!Q56)</f>
        <v>39</v>
      </c>
      <c r="P52" s="139"/>
      <c r="Q52" s="238"/>
      <c r="R52" s="221"/>
      <c r="S52" t="str">
        <f>IF(P_husdyr!AC56=0," ",P_husdyr!AC56)</f>
        <v>alpakka</v>
      </c>
      <c r="T52" s="7">
        <f>IF(P_husdyr!AD56=0," ",P_husdyr!AD56)</f>
        <v>6</v>
      </c>
      <c r="U52" s="7">
        <f>IF(P_husdyr!AE56=0," ",P_husdyr!AE56)</f>
        <v>8</v>
      </c>
      <c r="V52" s="7">
        <f>IF(P_husdyr!AF56=0," ",P_husdyr!AF56)</f>
        <v>8</v>
      </c>
      <c r="W52" s="7">
        <f>IF(P_husdyr!AG56=0," ",P_husdyr!AG56)</f>
        <v>10</v>
      </c>
      <c r="X52" s="7">
        <f>IF(P_husdyr!AH56=0," ",P_husdyr!AH56)</f>
        <v>14</v>
      </c>
      <c r="Y52" s="7">
        <f>IF(P_husdyr!AI56=0," ",P_husdyr!AI56)</f>
        <v>16</v>
      </c>
      <c r="Z52" s="8">
        <f>IF(P_husdyr!AP56=0," ",P_husdyr!AP56)</f>
        <v>10</v>
      </c>
      <c r="AA52" s="105" t="str">
        <f>IF(P_husdyr!AQ56=0," ",P_husdyr!AQ56)</f>
        <v xml:space="preserve"> </v>
      </c>
    </row>
    <row r="53" spans="5:27" ht="12.75" x14ac:dyDescent="0.2">
      <c r="E53" s="235"/>
      <c r="F53" s="225"/>
      <c r="G53" t="str">
        <f>IF(P_husdyr!D57=0," ",P_husdyr!D57)</f>
        <v>hjort</v>
      </c>
      <c r="H53" s="7">
        <f>IF(P_husdyr!E57=0," ",P_husdyr!E57)</f>
        <v>1068</v>
      </c>
      <c r="I53" s="7">
        <f>IF(P_husdyr!F57=0," ",P_husdyr!F57)</f>
        <v>1263</v>
      </c>
      <c r="J53" s="7">
        <f>IF(P_husdyr!G57=0," ",P_husdyr!G57)</f>
        <v>1197</v>
      </c>
      <c r="K53" s="7">
        <f>IF(P_husdyr!H57=0," ",P_husdyr!H57)</f>
        <v>1099</v>
      </c>
      <c r="L53" s="7">
        <f>IF(P_husdyr!I57=0," ",P_husdyr!I57)</f>
        <v>997</v>
      </c>
      <c r="M53" s="7">
        <f>IF(P_husdyr!J57=0," ",P_husdyr!J57)</f>
        <v>883</v>
      </c>
      <c r="N53" s="8">
        <f>IF(P_husdyr!X57=0," ",P_husdyr!X57)</f>
        <v>-114</v>
      </c>
      <c r="O53" s="8">
        <f>IF(P_husdyr!Q57=0," ",P_husdyr!Q57)</f>
        <v>-185</v>
      </c>
      <c r="P53" s="139"/>
      <c r="Q53" s="238"/>
      <c r="R53" s="221"/>
      <c r="S53" t="str">
        <f>IF(P_husdyr!AC57=0," ",P_husdyr!AC57)</f>
        <v>hjort</v>
      </c>
      <c r="T53" s="7">
        <f>IF(P_husdyr!AD57=0," ",P_husdyr!AD57)</f>
        <v>10</v>
      </c>
      <c r="U53" s="7">
        <f>IF(P_husdyr!AE57=0," ",P_husdyr!AE57)</f>
        <v>11</v>
      </c>
      <c r="V53" s="7">
        <f>IF(P_husdyr!AF57=0," ",P_husdyr!AF57)</f>
        <v>11</v>
      </c>
      <c r="W53" s="7">
        <f>IF(P_husdyr!AG57=0," ",P_husdyr!AG57)</f>
        <v>11</v>
      </c>
      <c r="X53" s="7">
        <f>IF(P_husdyr!AH57=0," ",P_husdyr!AH57)</f>
        <v>11</v>
      </c>
      <c r="Y53" s="7">
        <f>IF(P_husdyr!AI57=0," ",P_husdyr!AI57)</f>
        <v>10</v>
      </c>
      <c r="Z53" s="8" t="str">
        <f>IF(P_husdyr!AP57=0," ",P_husdyr!AP57)</f>
        <v xml:space="preserve"> </v>
      </c>
      <c r="AA53" s="105" t="str">
        <f>IF(P_husdyr!AQ57=0," ",P_husdyr!AQ57)</f>
        <v xml:space="preserve"> </v>
      </c>
    </row>
    <row r="54" spans="5:27" ht="12.75" x14ac:dyDescent="0.2">
      <c r="E54" s="235"/>
      <c r="F54" s="225"/>
      <c r="G54" t="str">
        <f>IF(P_husdyr!D58=0," ",P_husdyr!D58)</f>
        <v>lama</v>
      </c>
      <c r="H54" s="7">
        <f>IF(P_husdyr!E58=0," ",P_husdyr!E58)</f>
        <v>221</v>
      </c>
      <c r="I54" s="7">
        <f>IF(P_husdyr!F58=0," ",P_husdyr!F58)</f>
        <v>228</v>
      </c>
      <c r="J54" s="7">
        <f>IF(P_husdyr!G58=0," ",P_husdyr!G58)</f>
        <v>229</v>
      </c>
      <c r="K54" s="7">
        <f>IF(P_husdyr!H58=0," ",P_husdyr!H58)</f>
        <v>221</v>
      </c>
      <c r="L54" s="7">
        <f>IF(P_husdyr!I58=0," ",P_husdyr!I58)</f>
        <v>188</v>
      </c>
      <c r="M54" s="7">
        <f>IF(P_husdyr!J58=0," ",P_husdyr!J58)</f>
        <v>194</v>
      </c>
      <c r="N54" s="8">
        <f>IF(P_husdyr!X58=0," ",P_husdyr!X58)</f>
        <v>6</v>
      </c>
      <c r="O54" s="8">
        <f>IF(P_husdyr!Q58=0," ",P_husdyr!Q58)</f>
        <v>-27</v>
      </c>
      <c r="P54" s="139"/>
      <c r="Q54" s="238"/>
      <c r="R54" s="222"/>
      <c r="S54" s="159" t="str">
        <f>IF(P_husdyr!AC58=0," ",P_husdyr!AC58)</f>
        <v>lama</v>
      </c>
      <c r="T54" s="157">
        <f>IF(P_husdyr!AD58=0," ",P_husdyr!AD58)</f>
        <v>21</v>
      </c>
      <c r="U54" s="157">
        <f>IF(P_husdyr!AE58=0," ",P_husdyr!AE58)</f>
        <v>24</v>
      </c>
      <c r="V54" s="157">
        <f>IF(P_husdyr!AF58=0," ",P_husdyr!AF58)</f>
        <v>25</v>
      </c>
      <c r="W54" s="157">
        <f>IF(P_husdyr!AG58=0," ",P_husdyr!AG58)</f>
        <v>24</v>
      </c>
      <c r="X54" s="157">
        <f>IF(P_husdyr!AH58=0," ",P_husdyr!AH58)</f>
        <v>23</v>
      </c>
      <c r="Y54" s="157">
        <f>IF(P_husdyr!AI58=0," ",P_husdyr!AI58)</f>
        <v>21</v>
      </c>
      <c r="Z54" s="158" t="str">
        <f>IF(P_husdyr!AP58=0," ",P_husdyr!AP58)</f>
        <v xml:space="preserve"> </v>
      </c>
      <c r="AA54" s="105" t="str">
        <f>IF(P_husdyr!AQ58=0," ",P_husdyr!AQ58)</f>
        <v xml:space="preserve"> </v>
      </c>
    </row>
    <row r="55" spans="5:27" ht="12.75" x14ac:dyDescent="0.2">
      <c r="E55" s="235"/>
      <c r="F55" s="226" t="s">
        <v>559</v>
      </c>
      <c r="G55" s="17" t="str">
        <f>IF(P_husdyr!D59=0," ",P_husdyr!D59)</f>
        <v>kyr</v>
      </c>
      <c r="H55" s="39">
        <f>IF(P_husdyr!E59=0," ",P_husdyr!E59)</f>
        <v>10691</v>
      </c>
      <c r="I55" s="39">
        <f>IF(P_husdyr!F59=0," ",P_husdyr!F59)</f>
        <v>12020</v>
      </c>
      <c r="J55" s="39">
        <f>IF(P_husdyr!G59=0," ",P_husdyr!G59)</f>
        <v>12727</v>
      </c>
      <c r="K55" s="39">
        <f>IF(P_husdyr!H59=0," ",P_husdyr!H59)</f>
        <v>12988</v>
      </c>
      <c r="L55" s="39">
        <f>IF(P_husdyr!I59=0," ",P_husdyr!I59)</f>
        <v>13759</v>
      </c>
      <c r="M55" s="39">
        <f>IF(P_husdyr!J59=0," ",P_husdyr!J59)</f>
        <v>14197</v>
      </c>
      <c r="N55" s="40">
        <f>IF(P_husdyr!X59=0," ",P_husdyr!X59)</f>
        <v>438</v>
      </c>
      <c r="O55" s="40">
        <f>IF(P_husdyr!Q59=0," ",P_husdyr!Q59)</f>
        <v>3506</v>
      </c>
      <c r="P55" s="139"/>
      <c r="Q55" s="238"/>
      <c r="R55" s="220" t="s">
        <v>559</v>
      </c>
      <c r="S55" s="49" t="str">
        <f>IF(P_husdyr!AC59=0," ",P_husdyr!AC59)</f>
        <v>kyr</v>
      </c>
      <c r="T55" s="50">
        <f>IF(P_husdyr!AD59=0," ",P_husdyr!AD59)</f>
        <v>641</v>
      </c>
      <c r="U55" s="50">
        <f>IF(P_husdyr!AE59=0," ",P_husdyr!AE59)</f>
        <v>710</v>
      </c>
      <c r="V55" s="50">
        <f>IF(P_husdyr!AF59=0," ",P_husdyr!AF59)</f>
        <v>720</v>
      </c>
      <c r="W55" s="50">
        <f>IF(P_husdyr!AG59=0," ",P_husdyr!AG59)</f>
        <v>725</v>
      </c>
      <c r="X55" s="50">
        <f>IF(P_husdyr!AH59=0," ",P_husdyr!AH59)</f>
        <v>759</v>
      </c>
      <c r="Y55" s="50">
        <f>IF(P_husdyr!AI59=0," ",P_husdyr!AI59)</f>
        <v>767</v>
      </c>
      <c r="Z55" s="51">
        <f>IF(P_husdyr!AP59=0," ",P_husdyr!AP59)</f>
        <v>126</v>
      </c>
      <c r="AA55" s="105" t="str">
        <f>IF(P_husdyr!AQ59=0," ",P_husdyr!AQ59)</f>
        <v xml:space="preserve"> </v>
      </c>
    </row>
    <row r="56" spans="5:27" ht="12.75" x14ac:dyDescent="0.2">
      <c r="E56" s="235"/>
      <c r="F56" s="225"/>
      <c r="G56" t="str">
        <f>IF(P_husdyr!D60=0," ",P_husdyr!D60)</f>
        <v>lam</v>
      </c>
      <c r="H56" s="7">
        <f>IF(P_husdyr!E60=0," ",P_husdyr!E60)</f>
        <v>291566</v>
      </c>
      <c r="I56" s="7">
        <f>IF(P_husdyr!F60=0," ",P_husdyr!F60)</f>
        <v>291486</v>
      </c>
      <c r="J56" s="7">
        <f>IF(P_husdyr!G60=0," ",P_husdyr!G60)</f>
        <v>286471</v>
      </c>
      <c r="K56" s="7">
        <f>IF(P_husdyr!H60=0," ",P_husdyr!H60)</f>
        <v>273239</v>
      </c>
      <c r="L56" s="7">
        <f>IF(P_husdyr!I60=0," ",P_husdyr!I60)</f>
        <v>261769</v>
      </c>
      <c r="M56" s="7">
        <f>IF(P_husdyr!J60=0," ",P_husdyr!J60)</f>
        <v>243974</v>
      </c>
      <c r="N56" s="8">
        <f>IF(P_husdyr!X60=0," ",P_husdyr!X60)</f>
        <v>-17795</v>
      </c>
      <c r="O56" s="8">
        <f>IF(P_husdyr!Q60=0," ",P_husdyr!Q60)</f>
        <v>-47592</v>
      </c>
      <c r="P56" s="139"/>
      <c r="Q56" s="238"/>
      <c r="R56" s="221"/>
      <c r="S56" t="str">
        <f>IF(P_husdyr!AC60=0," ",P_husdyr!AC60)</f>
        <v>lam</v>
      </c>
      <c r="T56" s="7">
        <f>IF(P_husdyr!AD60=0," ",P_husdyr!AD60)</f>
        <v>2236</v>
      </c>
      <c r="U56" s="7">
        <f>IF(P_husdyr!AE60=0," ",P_husdyr!AE60)</f>
        <v>2287</v>
      </c>
      <c r="V56" s="7">
        <f>IF(P_husdyr!AF60=0," ",P_husdyr!AF60)</f>
        <v>2258</v>
      </c>
      <c r="W56" s="7">
        <f>IF(P_husdyr!AG60=0," ",P_husdyr!AG60)</f>
        <v>2187</v>
      </c>
      <c r="X56" s="7">
        <f>IF(P_husdyr!AH60=0," ",P_husdyr!AH60)</f>
        <v>2105</v>
      </c>
      <c r="Y56" s="7">
        <f>IF(P_husdyr!AI60=0," ",P_husdyr!AI60)</f>
        <v>2025</v>
      </c>
      <c r="Z56" s="8">
        <f>IF(P_husdyr!AP60=0," ",P_husdyr!AP60)</f>
        <v>-211</v>
      </c>
      <c r="AA56" s="105" t="str">
        <f>IF(P_husdyr!AQ60=0," ",P_husdyr!AQ60)</f>
        <v xml:space="preserve"> </v>
      </c>
    </row>
    <row r="57" spans="5:27" ht="12.75" x14ac:dyDescent="0.2">
      <c r="E57" s="235"/>
      <c r="F57" s="225"/>
      <c r="G57" t="str">
        <f>IF(P_husdyr!D61=0," ",P_husdyr!D61)</f>
        <v>sauer</v>
      </c>
      <c r="H57" s="7">
        <f>IF(P_husdyr!E61=0," ",P_husdyr!E61)</f>
        <v>190093</v>
      </c>
      <c r="I57" s="7">
        <f>IF(P_husdyr!F61=0," ",P_husdyr!F61)</f>
        <v>191556</v>
      </c>
      <c r="J57" s="7">
        <f>IF(P_husdyr!G61=0," ",P_husdyr!G61)</f>
        <v>184618</v>
      </c>
      <c r="K57" s="7">
        <f>IF(P_husdyr!H61=0," ",P_husdyr!H61)</f>
        <v>179084</v>
      </c>
      <c r="L57" s="7">
        <f>IF(P_husdyr!I61=0," ",P_husdyr!I61)</f>
        <v>170628</v>
      </c>
      <c r="M57" s="7">
        <f>IF(P_husdyr!J61=0," ",P_husdyr!J61)</f>
        <v>162230</v>
      </c>
      <c r="N57" s="8">
        <f>IF(P_husdyr!X61=0," ",P_husdyr!X61)</f>
        <v>-8398</v>
      </c>
      <c r="O57" s="8">
        <f>IF(P_husdyr!Q61=0," ",P_husdyr!Q61)</f>
        <v>-27863</v>
      </c>
      <c r="P57" s="139"/>
      <c r="Q57" s="238"/>
      <c r="R57" s="221"/>
      <c r="S57" t="str">
        <f>IF(P_husdyr!AC61=0," ",P_husdyr!AC61)</f>
        <v>sauer</v>
      </c>
      <c r="T57" s="7">
        <f>IF(P_husdyr!AD61=0," ",P_husdyr!AD61)</f>
        <v>2248</v>
      </c>
      <c r="U57" s="7">
        <f>IF(P_husdyr!AE61=0," ",P_husdyr!AE61)</f>
        <v>2316</v>
      </c>
      <c r="V57" s="7">
        <f>IF(P_husdyr!AF61=0," ",P_husdyr!AF61)</f>
        <v>2289</v>
      </c>
      <c r="W57" s="7">
        <f>IF(P_husdyr!AG61=0," ",P_husdyr!AG61)</f>
        <v>2212</v>
      </c>
      <c r="X57" s="7">
        <f>IF(P_husdyr!AH61=0," ",P_husdyr!AH61)</f>
        <v>2142</v>
      </c>
      <c r="Y57" s="7">
        <f>IF(P_husdyr!AI61=0," ",P_husdyr!AI61)</f>
        <v>2068</v>
      </c>
      <c r="Z57" s="8">
        <f>IF(P_husdyr!AP61=0," ",P_husdyr!AP61)</f>
        <v>-180</v>
      </c>
      <c r="AA57" s="105" t="str">
        <f>IF(P_husdyr!AQ61=0," ",P_husdyr!AQ61)</f>
        <v xml:space="preserve"> </v>
      </c>
    </row>
    <row r="58" spans="5:27" ht="12.75" x14ac:dyDescent="0.2">
      <c r="E58" s="235"/>
      <c r="F58" s="225"/>
      <c r="G58" t="str">
        <f>IF(P_husdyr!D62=0," ",P_husdyr!D62)</f>
        <v>øvrig storfe</v>
      </c>
      <c r="H58" s="7">
        <f>IF(P_husdyr!E62=0," ",P_husdyr!E62)</f>
        <v>19548</v>
      </c>
      <c r="I58" s="7">
        <f>IF(P_husdyr!F62=0," ",P_husdyr!F62)</f>
        <v>22060</v>
      </c>
      <c r="J58" s="7">
        <f>IF(P_husdyr!G62=0," ",P_husdyr!G62)</f>
        <v>23238</v>
      </c>
      <c r="K58" s="7">
        <f>IF(P_husdyr!H62=0," ",P_husdyr!H62)</f>
        <v>24145</v>
      </c>
      <c r="L58" s="7">
        <f>IF(P_husdyr!I62=0," ",P_husdyr!I62)</f>
        <v>24696</v>
      </c>
      <c r="M58" s="7">
        <f>IF(P_husdyr!J62=0," ",P_husdyr!J62)</f>
        <v>24899</v>
      </c>
      <c r="N58" s="8">
        <f>IF(P_husdyr!X62=0," ",P_husdyr!X62)</f>
        <v>203</v>
      </c>
      <c r="O58" s="8">
        <f>IF(P_husdyr!Q62=0," ",P_husdyr!Q62)</f>
        <v>5351</v>
      </c>
      <c r="P58" s="139"/>
      <c r="Q58" s="238"/>
      <c r="R58" s="221"/>
      <c r="S58" t="str">
        <f>IF(P_husdyr!AC62=0," ",P_husdyr!AC62)</f>
        <v>øvrig storfe</v>
      </c>
      <c r="T58" s="7">
        <f>IF(P_husdyr!AD62=0," ",P_husdyr!AD62)</f>
        <v>948</v>
      </c>
      <c r="U58" s="7">
        <f>IF(P_husdyr!AE62=0," ",P_husdyr!AE62)</f>
        <v>1003</v>
      </c>
      <c r="V58" s="7">
        <f>IF(P_husdyr!AF62=0," ",P_husdyr!AF62)</f>
        <v>1005</v>
      </c>
      <c r="W58" s="7">
        <f>IF(P_husdyr!AG62=0," ",P_husdyr!AG62)</f>
        <v>1022</v>
      </c>
      <c r="X58" s="7">
        <f>IF(P_husdyr!AH62=0," ",P_husdyr!AH62)</f>
        <v>1056</v>
      </c>
      <c r="Y58" s="7">
        <f>IF(P_husdyr!AI62=0," ",P_husdyr!AI62)</f>
        <v>1036</v>
      </c>
      <c r="Z58" s="8">
        <f>IF(P_husdyr!AP62=0," ",P_husdyr!AP62)</f>
        <v>88</v>
      </c>
      <c r="AA58" s="105" t="str">
        <f>IF(P_husdyr!AQ62=0," ",P_husdyr!AQ62)</f>
        <v xml:space="preserve"> </v>
      </c>
    </row>
    <row r="59" spans="5:27" ht="12.75" x14ac:dyDescent="0.2">
      <c r="E59" s="235"/>
      <c r="F59" s="225"/>
      <c r="G59" t="str">
        <f>IF(P_husdyr!D63=0," ",P_husdyr!D63)</f>
        <v>hester</v>
      </c>
      <c r="H59" s="7">
        <f>IF(P_husdyr!E63=0," ",P_husdyr!E63)</f>
        <v>944</v>
      </c>
      <c r="I59" s="7">
        <f>IF(P_husdyr!F63=0," ",P_husdyr!F63)</f>
        <v>958</v>
      </c>
      <c r="J59" s="7">
        <f>IF(P_husdyr!G63=0," ",P_husdyr!G63)</f>
        <v>959</v>
      </c>
      <c r="K59" s="7">
        <f>IF(P_husdyr!H63=0," ",P_husdyr!H63)</f>
        <v>1032</v>
      </c>
      <c r="L59" s="7">
        <f>IF(P_husdyr!I63=0," ",P_husdyr!I63)</f>
        <v>990</v>
      </c>
      <c r="M59" s="7">
        <f>IF(P_husdyr!J63=0," ",P_husdyr!J63)</f>
        <v>839</v>
      </c>
      <c r="N59" s="8">
        <f>IF(P_husdyr!X63=0," ",P_husdyr!X63)</f>
        <v>-151</v>
      </c>
      <c r="O59" s="8">
        <f>IF(P_husdyr!Q63=0," ",P_husdyr!Q63)</f>
        <v>-105</v>
      </c>
      <c r="P59" s="139"/>
      <c r="Q59" s="238"/>
      <c r="R59" s="221"/>
      <c r="S59" t="str">
        <f>IF(P_husdyr!AC63=0," ",P_husdyr!AC63)</f>
        <v>hester</v>
      </c>
      <c r="T59" s="7">
        <f>IF(P_husdyr!AD63=0," ",P_husdyr!AD63)</f>
        <v>203</v>
      </c>
      <c r="U59" s="7">
        <f>IF(P_husdyr!AE63=0," ",P_husdyr!AE63)</f>
        <v>206</v>
      </c>
      <c r="V59" s="7">
        <f>IF(P_husdyr!AF63=0," ",P_husdyr!AF63)</f>
        <v>208</v>
      </c>
      <c r="W59" s="7">
        <f>IF(P_husdyr!AG63=0," ",P_husdyr!AG63)</f>
        <v>215</v>
      </c>
      <c r="X59" s="7">
        <f>IF(P_husdyr!AH63=0," ",P_husdyr!AH63)</f>
        <v>195</v>
      </c>
      <c r="Y59" s="7">
        <f>IF(P_husdyr!AI63=0," ",P_husdyr!AI63)</f>
        <v>177</v>
      </c>
      <c r="Z59" s="8">
        <f>IF(P_husdyr!AP63=0," ",P_husdyr!AP63)</f>
        <v>-26</v>
      </c>
      <c r="AA59" s="105" t="str">
        <f>IF(P_husdyr!AQ63=0," ",P_husdyr!AQ63)</f>
        <v xml:space="preserve"> </v>
      </c>
    </row>
    <row r="60" spans="5:27" ht="12.75" x14ac:dyDescent="0.2">
      <c r="E60" s="235"/>
      <c r="F60" s="227"/>
      <c r="G60" s="21" t="str">
        <f>IF(P_husdyr!D64=0," ",P_husdyr!D64)</f>
        <v>geiter og kje</v>
      </c>
      <c r="H60" s="41">
        <f>IF(P_husdyr!E64=0," ",P_husdyr!E64)</f>
        <v>1194</v>
      </c>
      <c r="I60" s="41">
        <f>IF(P_husdyr!F64=0," ",P_husdyr!F64)</f>
        <v>1542</v>
      </c>
      <c r="J60" s="41">
        <f>IF(P_husdyr!G64=0," ",P_husdyr!G64)</f>
        <v>1665</v>
      </c>
      <c r="K60" s="41">
        <f>IF(P_husdyr!H64=0," ",P_husdyr!H64)</f>
        <v>2000</v>
      </c>
      <c r="L60" s="41">
        <f>IF(P_husdyr!I64=0," ",P_husdyr!I64)</f>
        <v>2394</v>
      </c>
      <c r="M60" s="41">
        <f>IF(P_husdyr!J64=0," ",P_husdyr!J64)</f>
        <v>2870</v>
      </c>
      <c r="N60" s="42">
        <f>IF(P_husdyr!X64=0," ",P_husdyr!X64)</f>
        <v>476</v>
      </c>
      <c r="O60" s="42">
        <f>IF(P_husdyr!Q64=0," ",P_husdyr!Q64)</f>
        <v>1676</v>
      </c>
      <c r="P60" s="139"/>
      <c r="Q60" s="238"/>
      <c r="R60" s="222"/>
      <c r="S60" s="159" t="str">
        <f>IF(P_husdyr!AC64=0," ",P_husdyr!AC64)</f>
        <v>geiter og kje</v>
      </c>
      <c r="T60" s="157">
        <f>IF(P_husdyr!AD64=0," ",P_husdyr!AD64)</f>
        <v>49</v>
      </c>
      <c r="U60" s="157">
        <f>IF(P_husdyr!AE64=0," ",P_husdyr!AE64)</f>
        <v>63</v>
      </c>
      <c r="V60" s="157">
        <f>IF(P_husdyr!AF64=0," ",P_husdyr!AF64)</f>
        <v>70</v>
      </c>
      <c r="W60" s="157">
        <f>IF(P_husdyr!AG64=0," ",P_husdyr!AG64)</f>
        <v>85</v>
      </c>
      <c r="X60" s="157">
        <f>IF(P_husdyr!AH64=0," ",P_husdyr!AH64)</f>
        <v>110</v>
      </c>
      <c r="Y60" s="157">
        <f>IF(P_husdyr!AI64=0," ",P_husdyr!AI64)</f>
        <v>118</v>
      </c>
      <c r="Z60" s="158">
        <f>IF(P_husdyr!AP64=0," ",P_husdyr!AP64)</f>
        <v>69</v>
      </c>
      <c r="AA60" s="105" t="str">
        <f>IF(P_husdyr!AQ64=0," ",P_husdyr!AQ64)</f>
        <v xml:space="preserve"> </v>
      </c>
    </row>
  </sheetData>
  <mergeCells count="30">
    <mergeCell ref="E5:E30"/>
    <mergeCell ref="E31:E39"/>
    <mergeCell ref="E40:E45"/>
    <mergeCell ref="E46:E60"/>
    <mergeCell ref="Q5:Q30"/>
    <mergeCell ref="Q31:Q39"/>
    <mergeCell ref="Q40:Q45"/>
    <mergeCell ref="Q46:Q60"/>
    <mergeCell ref="F5:F8"/>
    <mergeCell ref="F11:F15"/>
    <mergeCell ref="R31:R33"/>
    <mergeCell ref="R35:R36"/>
    <mergeCell ref="F16:F17"/>
    <mergeCell ref="F18:F24"/>
    <mergeCell ref="F25:F30"/>
    <mergeCell ref="F31:F33"/>
    <mergeCell ref="F35:F36"/>
    <mergeCell ref="R5:R8"/>
    <mergeCell ref="R11:R15"/>
    <mergeCell ref="R16:R17"/>
    <mergeCell ref="R18:R24"/>
    <mergeCell ref="R25:R30"/>
    <mergeCell ref="R38:R39"/>
    <mergeCell ref="R40:R45"/>
    <mergeCell ref="R46:R54"/>
    <mergeCell ref="R55:R60"/>
    <mergeCell ref="F40:F45"/>
    <mergeCell ref="F46:F54"/>
    <mergeCell ref="F55:F60"/>
    <mergeCell ref="F38:F39"/>
  </mergeCells>
  <conditionalFormatting sqref="E5:O60 Q5:Z60">
    <cfRule type="containsBlanks" dxfId="177" priority="1">
      <formula>LEN(TRIM(E5))=0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4555-4FAD-43C2-AB71-3374D9ED197A}">
  <sheetPr codeName="Ark5">
    <tabColor theme="9" tint="0.59999389629810485"/>
  </sheetPr>
  <dimension ref="A1:AW64"/>
  <sheetViews>
    <sheetView workbookViewId="0">
      <selection activeCell="O18" sqref="O18"/>
    </sheetView>
  </sheetViews>
  <sheetFormatPr baseColWidth="10" defaultRowHeight="12.75" x14ac:dyDescent="0.2"/>
  <cols>
    <col min="1" max="3" width="6.5703125" customWidth="1"/>
    <col min="4" max="4" width="20.85546875" bestFit="1" customWidth="1"/>
    <col min="5" max="5" width="11.140625" bestFit="1" customWidth="1"/>
    <col min="6" max="10" width="8.85546875" bestFit="1" customWidth="1"/>
    <col min="11" max="11" width="6.5703125" customWidth="1"/>
    <col min="12" max="14" width="8" customWidth="1"/>
    <col min="15" max="15" width="20.85546875" bestFit="1" customWidth="1"/>
    <col min="16" max="16" width="11.140625" hidden="1" customWidth="1"/>
    <col min="17" max="17" width="8.42578125" bestFit="1" customWidth="1"/>
    <col min="18" max="18" width="7.42578125" bestFit="1" customWidth="1"/>
    <col min="19" max="19" width="7" bestFit="1" customWidth="1"/>
    <col min="20" max="21" width="7" customWidth="1"/>
    <col min="22" max="22" width="20.85546875" bestFit="1" customWidth="1"/>
    <col min="23" max="23" width="11.140625" hidden="1" customWidth="1"/>
    <col min="24" max="24" width="7.85546875" bestFit="1" customWidth="1"/>
    <col min="25" max="25" width="7" customWidth="1"/>
    <col min="26" max="28" width="8.42578125" customWidth="1"/>
    <col min="29" max="29" width="20.85546875" bestFit="1" customWidth="1"/>
    <col min="30" max="30" width="11.140625" bestFit="1" customWidth="1"/>
    <col min="31" max="35" width="5.42578125" bestFit="1" customWidth="1"/>
    <col min="36" max="36" width="4.42578125" customWidth="1"/>
    <col min="37" max="39" width="7.85546875" customWidth="1"/>
    <col min="40" max="40" width="20.85546875" bestFit="1" customWidth="1"/>
    <col min="41" max="41" width="11.140625" bestFit="1" customWidth="1"/>
    <col min="42" max="42" width="5" bestFit="1" customWidth="1"/>
    <col min="43" max="43" width="7.42578125" bestFit="1" customWidth="1"/>
    <col min="44" max="44" width="7" bestFit="1" customWidth="1"/>
    <col min="45" max="46" width="7.42578125" bestFit="1" customWidth="1"/>
    <col min="47" max="47" width="20.85546875" bestFit="1" customWidth="1"/>
    <col min="48" max="48" width="11.140625" bestFit="1" customWidth="1"/>
    <col min="49" max="49" width="5" bestFit="1" customWidth="1"/>
  </cols>
  <sheetData>
    <row r="1" spans="1:49" x14ac:dyDescent="0.2">
      <c r="D1" t="s">
        <v>544</v>
      </c>
      <c r="K1" t="str">
        <f>_xlfn.CONCAT("Antall enheter av ulike husdyrslag i ",D3," perioden 2017 - 2022")</f>
        <v>Antall enheter av ulike husdyrslag i Trøndelag perioden 2017 - 2022</v>
      </c>
    </row>
    <row r="2" spans="1:49" x14ac:dyDescent="0.2">
      <c r="D2" t="s">
        <v>562</v>
      </c>
      <c r="K2" t="str">
        <f>_xlfn.CONCAT("Antall foretak med ulike husdyrslag i ",D3," perioden 2017 - 2022")</f>
        <v>Antall foretak med ulike husdyrslag i Trøndelag perioden 2017 - 2022</v>
      </c>
    </row>
    <row r="3" spans="1:49" x14ac:dyDescent="0.2">
      <c r="D3" t="str">
        <f>IF(AS5=D1,"Trøndelag",IF(AS5=D2,"flere kommuner",AS5))</f>
        <v>Trøndelag</v>
      </c>
    </row>
    <row r="5" spans="1:49" x14ac:dyDescent="0.2">
      <c r="A5" s="3" t="s">
        <v>392</v>
      </c>
      <c r="B5" t="s" vm="15">
        <v>544</v>
      </c>
      <c r="L5" s="3" t="s">
        <v>392</v>
      </c>
      <c r="M5" t="s" vm="15">
        <v>544</v>
      </c>
      <c r="S5" s="3" t="s">
        <v>392</v>
      </c>
      <c r="T5" t="s" vm="15">
        <v>544</v>
      </c>
      <c r="Z5" s="3" t="s">
        <v>392</v>
      </c>
      <c r="AA5" t="s" vm="15">
        <v>544</v>
      </c>
      <c r="AK5" s="3" t="s">
        <v>392</v>
      </c>
      <c r="AL5" t="s" vm="15">
        <v>544</v>
      </c>
      <c r="AR5" s="3" t="s">
        <v>392</v>
      </c>
      <c r="AS5" t="s" vm="15">
        <v>544</v>
      </c>
    </row>
    <row r="7" spans="1:49" x14ac:dyDescent="0.2">
      <c r="A7" s="3" t="s">
        <v>539</v>
      </c>
      <c r="E7" s="3" t="s">
        <v>549</v>
      </c>
      <c r="L7" s="3" t="s">
        <v>539</v>
      </c>
      <c r="P7" s="3" t="s">
        <v>549</v>
      </c>
      <c r="S7" s="3" t="s">
        <v>539</v>
      </c>
      <c r="W7" s="3" t="s">
        <v>549</v>
      </c>
      <c r="Z7" s="3" t="s">
        <v>543</v>
      </c>
      <c r="AD7" s="3" t="s">
        <v>549</v>
      </c>
      <c r="AK7" s="3" t="s">
        <v>543</v>
      </c>
      <c r="AO7" s="3" t="s">
        <v>549</v>
      </c>
      <c r="AR7" s="3" t="s">
        <v>543</v>
      </c>
      <c r="AV7" s="3" t="s">
        <v>549</v>
      </c>
    </row>
    <row r="8" spans="1:49" x14ac:dyDescent="0.2">
      <c r="A8" s="3" t="s">
        <v>506</v>
      </c>
      <c r="B8" s="3" t="s">
        <v>508</v>
      </c>
      <c r="C8" s="3" t="s">
        <v>507</v>
      </c>
      <c r="D8" s="3" t="s">
        <v>548</v>
      </c>
      <c r="E8">
        <v>2017</v>
      </c>
      <c r="F8">
        <v>2018</v>
      </c>
      <c r="G8">
        <v>2019</v>
      </c>
      <c r="H8">
        <v>2020</v>
      </c>
      <c r="I8">
        <v>2021</v>
      </c>
      <c r="J8">
        <v>2022</v>
      </c>
      <c r="L8" s="3" t="s">
        <v>506</v>
      </c>
      <c r="M8" s="3" t="s">
        <v>508</v>
      </c>
      <c r="N8" s="3" t="s">
        <v>507</v>
      </c>
      <c r="O8" s="3" t="s">
        <v>548</v>
      </c>
      <c r="P8">
        <v>2017</v>
      </c>
      <c r="Q8">
        <v>2022</v>
      </c>
      <c r="S8" s="3" t="s">
        <v>506</v>
      </c>
      <c r="T8" s="3" t="s">
        <v>508</v>
      </c>
      <c r="U8" s="3" t="s">
        <v>507</v>
      </c>
      <c r="V8" s="3" t="s">
        <v>548</v>
      </c>
      <c r="W8">
        <v>2021</v>
      </c>
      <c r="X8">
        <v>2022</v>
      </c>
      <c r="Z8" s="3" t="s">
        <v>506</v>
      </c>
      <c r="AA8" s="3" t="s">
        <v>508</v>
      </c>
      <c r="AB8" s="3" t="s">
        <v>507</v>
      </c>
      <c r="AC8" s="3" t="s">
        <v>548</v>
      </c>
      <c r="AD8">
        <v>2017</v>
      </c>
      <c r="AE8">
        <v>2018</v>
      </c>
      <c r="AF8">
        <v>2019</v>
      </c>
      <c r="AG8">
        <v>2020</v>
      </c>
      <c r="AH8">
        <v>2021</v>
      </c>
      <c r="AI8">
        <v>2022</v>
      </c>
      <c r="AK8" s="3" t="s">
        <v>506</v>
      </c>
      <c r="AL8" s="3" t="s">
        <v>508</v>
      </c>
      <c r="AM8" s="3" t="s">
        <v>507</v>
      </c>
      <c r="AN8" s="3" t="s">
        <v>548</v>
      </c>
      <c r="AO8">
        <v>2017</v>
      </c>
      <c r="AP8">
        <v>2022</v>
      </c>
      <c r="AR8" s="3" t="s">
        <v>506</v>
      </c>
      <c r="AS8" s="3" t="s">
        <v>508</v>
      </c>
      <c r="AT8" s="3" t="s">
        <v>507</v>
      </c>
      <c r="AU8" s="3" t="s">
        <v>548</v>
      </c>
      <c r="AV8">
        <v>2021</v>
      </c>
      <c r="AW8">
        <v>2022</v>
      </c>
    </row>
    <row r="9" spans="1:49" x14ac:dyDescent="0.2">
      <c r="A9" t="s">
        <v>551</v>
      </c>
      <c r="B9" t="s">
        <v>550</v>
      </c>
      <c r="C9" t="s">
        <v>325</v>
      </c>
      <c r="D9" t="s">
        <v>327</v>
      </c>
      <c r="E9" s="7">
        <v>47622</v>
      </c>
      <c r="F9" s="7">
        <v>48649</v>
      </c>
      <c r="G9" s="7">
        <v>46241</v>
      </c>
      <c r="H9" s="7">
        <v>46820</v>
      </c>
      <c r="I9" s="7">
        <v>47250</v>
      </c>
      <c r="J9" s="7">
        <v>45353</v>
      </c>
      <c r="L9" t="s">
        <v>551</v>
      </c>
      <c r="M9" t="s">
        <v>550</v>
      </c>
      <c r="N9" t="s">
        <v>325</v>
      </c>
      <c r="O9" t="s">
        <v>327</v>
      </c>
      <c r="P9" s="7"/>
      <c r="Q9" s="8">
        <v>-2269</v>
      </c>
      <c r="S9" t="s">
        <v>551</v>
      </c>
      <c r="T9" t="s">
        <v>550</v>
      </c>
      <c r="U9" t="s">
        <v>325</v>
      </c>
      <c r="V9" t="s">
        <v>327</v>
      </c>
      <c r="W9" s="7"/>
      <c r="X9" s="8">
        <v>-1897</v>
      </c>
      <c r="Z9" t="s">
        <v>551</v>
      </c>
      <c r="AA9" t="s">
        <v>550</v>
      </c>
      <c r="AB9" t="s">
        <v>325</v>
      </c>
      <c r="AC9" t="s">
        <v>327</v>
      </c>
      <c r="AD9" s="7">
        <v>1636</v>
      </c>
      <c r="AE9" s="7">
        <v>1567</v>
      </c>
      <c r="AF9" s="7">
        <v>1485</v>
      </c>
      <c r="AG9" s="7">
        <v>1407</v>
      </c>
      <c r="AH9" s="7">
        <v>1344</v>
      </c>
      <c r="AI9" s="7">
        <v>1293</v>
      </c>
      <c r="AK9" t="s">
        <v>551</v>
      </c>
      <c r="AL9" t="s">
        <v>550</v>
      </c>
      <c r="AM9" t="s">
        <v>325</v>
      </c>
      <c r="AN9" t="s">
        <v>327</v>
      </c>
      <c r="AO9" s="7"/>
      <c r="AP9" s="8">
        <v>-343</v>
      </c>
      <c r="AR9" t="s">
        <v>551</v>
      </c>
      <c r="AS9" t="s">
        <v>550</v>
      </c>
      <c r="AT9" t="s">
        <v>325</v>
      </c>
      <c r="AU9" t="s">
        <v>327</v>
      </c>
      <c r="AV9" s="7"/>
      <c r="AW9" s="8">
        <v>-51</v>
      </c>
    </row>
    <row r="10" spans="1:49" x14ac:dyDescent="0.2">
      <c r="D10" t="s">
        <v>326</v>
      </c>
      <c r="E10" s="7">
        <v>117864</v>
      </c>
      <c r="F10" s="7">
        <v>117757</v>
      </c>
      <c r="G10" s="7">
        <v>116443</v>
      </c>
      <c r="H10" s="7">
        <v>114489</v>
      </c>
      <c r="I10" s="7">
        <v>114674</v>
      </c>
      <c r="J10" s="7">
        <v>115959</v>
      </c>
      <c r="O10" t="s">
        <v>326</v>
      </c>
      <c r="P10" s="7"/>
      <c r="Q10" s="8">
        <v>-1905</v>
      </c>
      <c r="V10" t="s">
        <v>326</v>
      </c>
      <c r="W10" s="7"/>
      <c r="X10" s="8">
        <v>1285</v>
      </c>
      <c r="AC10" t="s">
        <v>326</v>
      </c>
      <c r="AD10" s="7">
        <v>2457</v>
      </c>
      <c r="AE10" s="7">
        <v>2417</v>
      </c>
      <c r="AF10" s="7">
        <v>2333</v>
      </c>
      <c r="AG10" s="7">
        <v>2267</v>
      </c>
      <c r="AH10" s="7">
        <v>2218</v>
      </c>
      <c r="AI10" s="7">
        <v>2167</v>
      </c>
      <c r="AN10" t="s">
        <v>326</v>
      </c>
      <c r="AO10" s="7"/>
      <c r="AP10" s="8">
        <v>-290</v>
      </c>
      <c r="AU10" t="s">
        <v>326</v>
      </c>
      <c r="AV10" s="7"/>
      <c r="AW10" s="8">
        <v>-51</v>
      </c>
    </row>
    <row r="11" spans="1:49" x14ac:dyDescent="0.2">
      <c r="D11" t="s">
        <v>328</v>
      </c>
      <c r="E11" s="7">
        <v>15085</v>
      </c>
      <c r="F11" s="7">
        <v>16092</v>
      </c>
      <c r="G11" s="7">
        <v>16509</v>
      </c>
      <c r="H11" s="7">
        <v>17312</v>
      </c>
      <c r="I11" s="7">
        <v>18084</v>
      </c>
      <c r="J11" s="7">
        <v>18638</v>
      </c>
      <c r="O11" t="s">
        <v>328</v>
      </c>
      <c r="P11" s="7"/>
      <c r="Q11" s="8">
        <v>3553</v>
      </c>
      <c r="V11" t="s">
        <v>328</v>
      </c>
      <c r="W11" s="7"/>
      <c r="X11" s="8">
        <v>554</v>
      </c>
      <c r="AC11" t="s">
        <v>328</v>
      </c>
      <c r="AD11" s="7">
        <v>830</v>
      </c>
      <c r="AE11" s="7">
        <v>868</v>
      </c>
      <c r="AF11" s="7">
        <v>878</v>
      </c>
      <c r="AG11" s="7">
        <v>896</v>
      </c>
      <c r="AH11" s="7">
        <v>923</v>
      </c>
      <c r="AI11" s="7">
        <v>930</v>
      </c>
      <c r="AN11" t="s">
        <v>328</v>
      </c>
      <c r="AO11" s="7"/>
      <c r="AP11" s="8">
        <v>100</v>
      </c>
      <c r="AU11" t="s">
        <v>328</v>
      </c>
      <c r="AV11" s="7"/>
      <c r="AW11" s="8">
        <v>7</v>
      </c>
    </row>
    <row r="12" spans="1:49" x14ac:dyDescent="0.2">
      <c r="D12" t="s">
        <v>501</v>
      </c>
      <c r="E12" s="7">
        <v>12695</v>
      </c>
      <c r="F12" s="7">
        <v>13552</v>
      </c>
      <c r="G12" s="7">
        <v>14032</v>
      </c>
      <c r="H12" s="7">
        <v>14584</v>
      </c>
      <c r="I12" s="7">
        <v>15210</v>
      </c>
      <c r="J12" s="7">
        <v>15394</v>
      </c>
      <c r="O12" t="s">
        <v>501</v>
      </c>
      <c r="P12" s="7"/>
      <c r="Q12" s="8">
        <v>2699</v>
      </c>
      <c r="V12" t="s">
        <v>501</v>
      </c>
      <c r="W12" s="7"/>
      <c r="X12" s="8">
        <v>184</v>
      </c>
      <c r="AC12" t="s">
        <v>501</v>
      </c>
      <c r="AD12" s="7">
        <v>687</v>
      </c>
      <c r="AE12" s="7">
        <v>720</v>
      </c>
      <c r="AF12" s="7">
        <v>730</v>
      </c>
      <c r="AG12" s="7">
        <v>735</v>
      </c>
      <c r="AH12" s="7">
        <v>758</v>
      </c>
      <c r="AI12" s="7">
        <v>747</v>
      </c>
      <c r="AN12" t="s">
        <v>501</v>
      </c>
      <c r="AO12" s="7"/>
      <c r="AP12" s="8">
        <v>60</v>
      </c>
      <c r="AU12" t="s">
        <v>501</v>
      </c>
      <c r="AV12" s="7"/>
      <c r="AW12" s="8">
        <v>-11</v>
      </c>
    </row>
    <row r="13" spans="1:49" x14ac:dyDescent="0.2">
      <c r="C13" t="s">
        <v>342</v>
      </c>
      <c r="D13" t="s">
        <v>343</v>
      </c>
      <c r="E13" s="7">
        <v>951858</v>
      </c>
      <c r="F13" s="7">
        <v>1019173</v>
      </c>
      <c r="G13" s="7">
        <v>914706</v>
      </c>
      <c r="H13" s="7">
        <v>951600</v>
      </c>
      <c r="I13" s="7">
        <v>924274</v>
      </c>
      <c r="J13" s="7">
        <v>1008148</v>
      </c>
      <c r="N13" t="s">
        <v>342</v>
      </c>
      <c r="O13" t="s">
        <v>343</v>
      </c>
      <c r="P13" s="7"/>
      <c r="Q13" s="8">
        <v>56290</v>
      </c>
      <c r="U13" t="s">
        <v>342</v>
      </c>
      <c r="V13" t="s">
        <v>343</v>
      </c>
      <c r="W13" s="7"/>
      <c r="X13" s="8">
        <v>83874</v>
      </c>
      <c r="AB13" t="s">
        <v>342</v>
      </c>
      <c r="AC13" t="s">
        <v>343</v>
      </c>
      <c r="AD13" s="7">
        <v>314</v>
      </c>
      <c r="AE13" s="7">
        <v>325</v>
      </c>
      <c r="AF13" s="7">
        <v>226</v>
      </c>
      <c r="AG13" s="7">
        <v>240</v>
      </c>
      <c r="AH13" s="7">
        <v>234</v>
      </c>
      <c r="AI13" s="7">
        <v>223</v>
      </c>
      <c r="AM13" t="s">
        <v>342</v>
      </c>
      <c r="AN13" t="s">
        <v>343</v>
      </c>
      <c r="AO13" s="7"/>
      <c r="AP13" s="8">
        <v>-91</v>
      </c>
      <c r="AT13" t="s">
        <v>342</v>
      </c>
      <c r="AU13" t="s">
        <v>343</v>
      </c>
      <c r="AV13" s="7"/>
      <c r="AW13" s="8">
        <v>-11</v>
      </c>
    </row>
    <row r="14" spans="1:49" x14ac:dyDescent="0.2">
      <c r="D14" t="s">
        <v>345</v>
      </c>
      <c r="E14" s="7">
        <v>98051</v>
      </c>
      <c r="F14" s="7">
        <v>90199</v>
      </c>
      <c r="G14" s="7">
        <v>145204</v>
      </c>
      <c r="H14" s="7">
        <v>93952</v>
      </c>
      <c r="I14" s="7">
        <v>127807</v>
      </c>
      <c r="J14" s="7">
        <v>198449</v>
      </c>
      <c r="O14" t="s">
        <v>345</v>
      </c>
      <c r="P14" s="7"/>
      <c r="Q14" s="8">
        <v>100398</v>
      </c>
      <c r="V14" t="s">
        <v>345</v>
      </c>
      <c r="W14" s="7"/>
      <c r="X14" s="8">
        <v>70642</v>
      </c>
      <c r="AC14" t="s">
        <v>345</v>
      </c>
      <c r="AD14" s="7">
        <v>30</v>
      </c>
      <c r="AE14" s="7">
        <v>24</v>
      </c>
      <c r="AF14" s="7">
        <v>30</v>
      </c>
      <c r="AG14" s="7">
        <v>22</v>
      </c>
      <c r="AH14" s="7">
        <v>20</v>
      </c>
      <c r="AI14" s="7">
        <v>16</v>
      </c>
      <c r="AN14" t="s">
        <v>345</v>
      </c>
      <c r="AO14" s="7"/>
      <c r="AP14" s="8">
        <v>-14</v>
      </c>
      <c r="AU14" t="s">
        <v>345</v>
      </c>
      <c r="AV14" s="7"/>
      <c r="AW14" s="8">
        <v>-4</v>
      </c>
    </row>
    <row r="15" spans="1:49" x14ac:dyDescent="0.2">
      <c r="D15" t="s">
        <v>500</v>
      </c>
      <c r="E15" s="7">
        <v>10844</v>
      </c>
      <c r="F15" s="7">
        <v>1428</v>
      </c>
      <c r="G15" s="7">
        <v>306</v>
      </c>
      <c r="H15" s="7">
        <v>320</v>
      </c>
      <c r="I15" s="7">
        <v>272</v>
      </c>
      <c r="J15" s="7">
        <v>672</v>
      </c>
      <c r="O15" t="s">
        <v>500</v>
      </c>
      <c r="P15" s="7"/>
      <c r="Q15" s="8">
        <v>-10172</v>
      </c>
      <c r="V15" t="s">
        <v>500</v>
      </c>
      <c r="W15" s="7"/>
      <c r="X15" s="8">
        <v>400</v>
      </c>
      <c r="AC15" t="s">
        <v>500</v>
      </c>
      <c r="AD15" s="7">
        <v>31</v>
      </c>
      <c r="AE15" s="7">
        <v>33</v>
      </c>
      <c r="AF15" s="7">
        <v>31</v>
      </c>
      <c r="AG15" s="7">
        <v>27</v>
      </c>
      <c r="AH15" s="7">
        <v>26</v>
      </c>
      <c r="AI15" s="7">
        <v>27</v>
      </c>
      <c r="AN15" t="s">
        <v>500</v>
      </c>
      <c r="AO15" s="7"/>
      <c r="AP15" s="8">
        <v>-4</v>
      </c>
      <c r="AU15" t="s">
        <v>500</v>
      </c>
      <c r="AV15" s="7"/>
      <c r="AW15" s="8">
        <v>1</v>
      </c>
    </row>
    <row r="16" spans="1:49" x14ac:dyDescent="0.2">
      <c r="D16" t="s">
        <v>344</v>
      </c>
      <c r="E16" s="7">
        <v>140599</v>
      </c>
      <c r="F16" s="7">
        <v>49451</v>
      </c>
      <c r="G16" s="7">
        <v>87</v>
      </c>
      <c r="H16" s="7">
        <v>141</v>
      </c>
      <c r="I16" s="7">
        <v>232</v>
      </c>
      <c r="J16" s="7">
        <v>220</v>
      </c>
      <c r="O16" t="s">
        <v>344</v>
      </c>
      <c r="P16" s="7"/>
      <c r="Q16" s="8">
        <v>-140379</v>
      </c>
      <c r="V16" t="s">
        <v>344</v>
      </c>
      <c r="W16" s="7"/>
      <c r="X16" s="8">
        <v>-12</v>
      </c>
      <c r="AC16" t="s">
        <v>344</v>
      </c>
      <c r="AD16" s="7">
        <v>22</v>
      </c>
      <c r="AE16" s="7">
        <v>11</v>
      </c>
      <c r="AF16" s="7">
        <v>6</v>
      </c>
      <c r="AG16" s="7">
        <v>10</v>
      </c>
      <c r="AH16" s="7">
        <v>16</v>
      </c>
      <c r="AI16" s="7">
        <v>12</v>
      </c>
      <c r="AN16" t="s">
        <v>344</v>
      </c>
      <c r="AO16" s="7"/>
      <c r="AP16" s="8">
        <v>-10</v>
      </c>
      <c r="AU16" t="s">
        <v>344</v>
      </c>
      <c r="AV16" s="7"/>
      <c r="AW16" s="8">
        <v>-4</v>
      </c>
    </row>
    <row r="17" spans="3:49" x14ac:dyDescent="0.2">
      <c r="D17" t="s">
        <v>346</v>
      </c>
      <c r="E17" s="7">
        <v>4690422</v>
      </c>
      <c r="F17" s="7">
        <v>5568458</v>
      </c>
      <c r="G17" s="7">
        <v>4667265</v>
      </c>
      <c r="H17" s="7">
        <v>4568867</v>
      </c>
      <c r="I17" s="7">
        <v>5276900</v>
      </c>
      <c r="J17" s="7">
        <v>5690318</v>
      </c>
      <c r="O17" t="s">
        <v>346</v>
      </c>
      <c r="P17" s="7"/>
      <c r="Q17" s="8">
        <v>999896</v>
      </c>
      <c r="V17" t="s">
        <v>346</v>
      </c>
      <c r="W17" s="7"/>
      <c r="X17" s="8">
        <v>413418</v>
      </c>
      <c r="AC17" t="s">
        <v>346</v>
      </c>
      <c r="AD17" s="7">
        <v>121</v>
      </c>
      <c r="AE17" s="7">
        <v>147</v>
      </c>
      <c r="AF17" s="7">
        <v>131</v>
      </c>
      <c r="AG17" s="7">
        <v>130</v>
      </c>
      <c r="AH17" s="7">
        <v>144</v>
      </c>
      <c r="AI17" s="7">
        <v>141</v>
      </c>
      <c r="AN17" t="s">
        <v>346</v>
      </c>
      <c r="AO17" s="7"/>
      <c r="AP17" s="8">
        <v>20</v>
      </c>
      <c r="AU17" t="s">
        <v>346</v>
      </c>
      <c r="AV17" s="7"/>
      <c r="AW17" s="8">
        <v>-3</v>
      </c>
    </row>
    <row r="18" spans="3:49" x14ac:dyDescent="0.2">
      <c r="C18" t="s">
        <v>324</v>
      </c>
      <c r="D18" t="s">
        <v>324</v>
      </c>
      <c r="E18" s="7">
        <v>3498</v>
      </c>
      <c r="F18" s="7">
        <v>3353</v>
      </c>
      <c r="G18" s="7">
        <v>3302</v>
      </c>
      <c r="H18" s="7">
        <v>3273</v>
      </c>
      <c r="I18" s="7">
        <v>3137</v>
      </c>
      <c r="J18" s="7">
        <v>3075</v>
      </c>
      <c r="N18" t="s">
        <v>324</v>
      </c>
      <c r="O18" t="s">
        <v>324</v>
      </c>
      <c r="P18" s="7"/>
      <c r="Q18" s="8">
        <v>-423</v>
      </c>
      <c r="U18" t="s">
        <v>324</v>
      </c>
      <c r="V18" t="s">
        <v>324</v>
      </c>
      <c r="W18" s="7"/>
      <c r="X18" s="8">
        <v>-62</v>
      </c>
      <c r="AB18" t="s">
        <v>324</v>
      </c>
      <c r="AC18" t="s">
        <v>324</v>
      </c>
      <c r="AD18" s="7">
        <v>833</v>
      </c>
      <c r="AE18" s="7">
        <v>793</v>
      </c>
      <c r="AF18" s="7">
        <v>788</v>
      </c>
      <c r="AG18" s="7">
        <v>773</v>
      </c>
      <c r="AH18" s="7">
        <v>733</v>
      </c>
      <c r="AI18" s="7">
        <v>744</v>
      </c>
      <c r="AM18" t="s">
        <v>324</v>
      </c>
      <c r="AN18" t="s">
        <v>324</v>
      </c>
      <c r="AO18" s="7"/>
      <c r="AP18" s="8">
        <v>-89</v>
      </c>
      <c r="AT18" t="s">
        <v>324</v>
      </c>
      <c r="AU18" t="s">
        <v>324</v>
      </c>
      <c r="AV18" s="7"/>
      <c r="AW18" s="8">
        <v>11</v>
      </c>
    </row>
    <row r="19" spans="3:49" x14ac:dyDescent="0.2">
      <c r="D19" t="s">
        <v>488</v>
      </c>
      <c r="E19" s="7">
        <v>773</v>
      </c>
      <c r="F19" s="7">
        <v>982</v>
      </c>
      <c r="G19" s="7">
        <v>980</v>
      </c>
      <c r="H19" s="7">
        <v>974</v>
      </c>
      <c r="I19" s="7">
        <v>1123</v>
      </c>
      <c r="J19" s="7">
        <v>1122</v>
      </c>
      <c r="O19" t="s">
        <v>488</v>
      </c>
      <c r="P19" s="7"/>
      <c r="Q19" s="8">
        <v>349</v>
      </c>
      <c r="V19" t="s">
        <v>488</v>
      </c>
      <c r="W19" s="7"/>
      <c r="X19" s="8">
        <v>-1</v>
      </c>
      <c r="AC19" t="s">
        <v>488</v>
      </c>
      <c r="AD19" s="7">
        <v>109</v>
      </c>
      <c r="AE19" s="7">
        <v>149</v>
      </c>
      <c r="AF19" s="7">
        <v>156</v>
      </c>
      <c r="AG19" s="7">
        <v>151</v>
      </c>
      <c r="AH19" s="7">
        <v>168</v>
      </c>
      <c r="AI19" s="7">
        <v>176</v>
      </c>
      <c r="AN19" t="s">
        <v>488</v>
      </c>
      <c r="AO19" s="7"/>
      <c r="AP19" s="8">
        <v>67</v>
      </c>
      <c r="AU19" t="s">
        <v>488</v>
      </c>
      <c r="AV19" s="7"/>
      <c r="AW19" s="8">
        <v>8</v>
      </c>
    </row>
    <row r="20" spans="3:49" x14ac:dyDescent="0.2">
      <c r="C20" t="s">
        <v>347</v>
      </c>
      <c r="D20" t="s">
        <v>352</v>
      </c>
      <c r="E20" s="7">
        <v>1220</v>
      </c>
      <c r="F20" s="7">
        <v>1588</v>
      </c>
      <c r="G20" s="7">
        <v>2075</v>
      </c>
      <c r="H20" s="7">
        <v>1953</v>
      </c>
      <c r="I20" s="7">
        <v>2315</v>
      </c>
      <c r="J20" s="7">
        <v>2431</v>
      </c>
      <c r="N20" t="s">
        <v>347</v>
      </c>
      <c r="O20" t="s">
        <v>352</v>
      </c>
      <c r="P20" s="7"/>
      <c r="Q20" s="8">
        <v>1211</v>
      </c>
      <c r="U20" t="s">
        <v>347</v>
      </c>
      <c r="V20" t="s">
        <v>352</v>
      </c>
      <c r="W20" s="7"/>
      <c r="X20" s="8">
        <v>116</v>
      </c>
      <c r="AB20" t="s">
        <v>347</v>
      </c>
      <c r="AC20" t="s">
        <v>352</v>
      </c>
      <c r="AD20" s="7">
        <v>62</v>
      </c>
      <c r="AE20" s="7">
        <v>77</v>
      </c>
      <c r="AF20" s="7">
        <v>95</v>
      </c>
      <c r="AG20" s="7">
        <v>92</v>
      </c>
      <c r="AH20" s="7">
        <v>88</v>
      </c>
      <c r="AI20" s="7">
        <v>93</v>
      </c>
      <c r="AM20" t="s">
        <v>347</v>
      </c>
      <c r="AN20" t="s">
        <v>352</v>
      </c>
      <c r="AO20" s="7"/>
      <c r="AP20" s="8">
        <v>31</v>
      </c>
      <c r="AT20" t="s">
        <v>347</v>
      </c>
      <c r="AU20" t="s">
        <v>352</v>
      </c>
      <c r="AV20" s="7"/>
      <c r="AW20" s="8">
        <v>5</v>
      </c>
    </row>
    <row r="21" spans="3:49" x14ac:dyDescent="0.2">
      <c r="D21" t="s">
        <v>354</v>
      </c>
      <c r="E21" s="7">
        <v>69</v>
      </c>
      <c r="F21" s="7">
        <v>68</v>
      </c>
      <c r="G21" s="7">
        <v>63</v>
      </c>
      <c r="H21" s="7">
        <v>81</v>
      </c>
      <c r="I21" s="7">
        <v>93</v>
      </c>
      <c r="J21" s="7">
        <v>121</v>
      </c>
      <c r="O21" t="s">
        <v>354</v>
      </c>
      <c r="P21" s="7"/>
      <c r="Q21" s="8">
        <v>52</v>
      </c>
      <c r="V21" t="s">
        <v>354</v>
      </c>
      <c r="W21" s="7"/>
      <c r="X21" s="8">
        <v>28</v>
      </c>
      <c r="AC21" t="s">
        <v>354</v>
      </c>
      <c r="AD21" s="7">
        <v>6</v>
      </c>
      <c r="AE21" s="7">
        <v>8</v>
      </c>
      <c r="AF21" s="7">
        <v>7</v>
      </c>
      <c r="AG21" s="7">
        <v>8</v>
      </c>
      <c r="AH21" s="7">
        <v>13</v>
      </c>
      <c r="AI21" s="7">
        <v>17</v>
      </c>
      <c r="AN21" t="s">
        <v>354</v>
      </c>
      <c r="AO21" s="7"/>
      <c r="AP21" s="8">
        <v>11</v>
      </c>
      <c r="AU21" t="s">
        <v>354</v>
      </c>
      <c r="AV21" s="7"/>
      <c r="AW21" s="8">
        <v>4</v>
      </c>
    </row>
    <row r="22" spans="3:49" x14ac:dyDescent="0.2">
      <c r="D22" t="s">
        <v>348</v>
      </c>
      <c r="E22" s="7">
        <v>788</v>
      </c>
      <c r="F22" s="7">
        <v>817</v>
      </c>
      <c r="G22" s="7">
        <v>783</v>
      </c>
      <c r="H22" s="7">
        <v>748</v>
      </c>
      <c r="I22" s="7">
        <v>666</v>
      </c>
      <c r="J22" s="7">
        <v>626</v>
      </c>
      <c r="O22" t="s">
        <v>348</v>
      </c>
      <c r="P22" s="7"/>
      <c r="Q22" s="8">
        <v>-162</v>
      </c>
      <c r="V22" t="s">
        <v>348</v>
      </c>
      <c r="W22" s="7"/>
      <c r="X22" s="8">
        <v>-40</v>
      </c>
      <c r="AC22" t="s">
        <v>348</v>
      </c>
      <c r="AD22" s="7">
        <v>11</v>
      </c>
      <c r="AE22" s="7">
        <v>11</v>
      </c>
      <c r="AF22" s="7">
        <v>11</v>
      </c>
      <c r="AG22" s="7">
        <v>11</v>
      </c>
      <c r="AH22" s="7">
        <v>11</v>
      </c>
      <c r="AI22" s="7">
        <v>10</v>
      </c>
      <c r="AN22" t="s">
        <v>348</v>
      </c>
      <c r="AO22" s="7"/>
      <c r="AP22" s="8">
        <v>-1</v>
      </c>
      <c r="AU22" t="s">
        <v>348</v>
      </c>
      <c r="AV22" s="7"/>
      <c r="AW22" s="8">
        <v>-1</v>
      </c>
    </row>
    <row r="23" spans="3:49" x14ac:dyDescent="0.2">
      <c r="D23" t="s">
        <v>353</v>
      </c>
      <c r="E23" s="7">
        <v>225</v>
      </c>
      <c r="F23" s="7">
        <v>226</v>
      </c>
      <c r="G23" s="7">
        <v>224</v>
      </c>
      <c r="H23" s="7">
        <v>217</v>
      </c>
      <c r="I23" s="7">
        <v>189</v>
      </c>
      <c r="J23" s="7">
        <v>204</v>
      </c>
      <c r="O23" t="s">
        <v>353</v>
      </c>
      <c r="P23" s="7"/>
      <c r="Q23" s="8">
        <v>-21</v>
      </c>
      <c r="V23" t="s">
        <v>353</v>
      </c>
      <c r="W23" s="7"/>
      <c r="X23" s="8">
        <v>15</v>
      </c>
      <c r="AC23" t="s">
        <v>353</v>
      </c>
      <c r="AD23" s="7">
        <v>21</v>
      </c>
      <c r="AE23" s="7">
        <v>22</v>
      </c>
      <c r="AF23" s="7">
        <v>22</v>
      </c>
      <c r="AG23" s="7">
        <v>22</v>
      </c>
      <c r="AH23" s="7">
        <v>23</v>
      </c>
      <c r="AI23" s="7">
        <v>22</v>
      </c>
      <c r="AN23" t="s">
        <v>353</v>
      </c>
      <c r="AO23" s="7"/>
      <c r="AP23" s="8">
        <v>1</v>
      </c>
      <c r="AU23" t="s">
        <v>353</v>
      </c>
      <c r="AV23" s="7"/>
      <c r="AW23" s="8">
        <v>-1</v>
      </c>
    </row>
    <row r="24" spans="3:49" x14ac:dyDescent="0.2">
      <c r="D24" t="s">
        <v>351</v>
      </c>
      <c r="E24" s="7">
        <v>14</v>
      </c>
      <c r="F24" s="7">
        <v>12</v>
      </c>
      <c r="G24" s="7">
        <v>126</v>
      </c>
      <c r="H24" s="7">
        <v>17</v>
      </c>
      <c r="I24" s="7">
        <v>15</v>
      </c>
      <c r="J24" s="7">
        <v>26</v>
      </c>
      <c r="O24" t="s">
        <v>351</v>
      </c>
      <c r="P24" s="7"/>
      <c r="Q24" s="8">
        <v>12</v>
      </c>
      <c r="V24" t="s">
        <v>351</v>
      </c>
      <c r="W24" s="7"/>
      <c r="X24" s="8">
        <v>11</v>
      </c>
      <c r="AC24" t="s">
        <v>351</v>
      </c>
      <c r="AD24" s="7">
        <v>7</v>
      </c>
      <c r="AE24" s="7">
        <v>6</v>
      </c>
      <c r="AF24" s="7">
        <v>10</v>
      </c>
      <c r="AG24" s="7">
        <v>9</v>
      </c>
      <c r="AH24" s="7">
        <v>9</v>
      </c>
      <c r="AI24" s="7">
        <v>10</v>
      </c>
      <c r="AN24" t="s">
        <v>351</v>
      </c>
      <c r="AO24" s="7"/>
      <c r="AP24" s="8">
        <v>3</v>
      </c>
      <c r="AU24" t="s">
        <v>351</v>
      </c>
      <c r="AV24" s="7"/>
      <c r="AW24" s="8">
        <v>1</v>
      </c>
    </row>
    <row r="25" spans="3:49" x14ac:dyDescent="0.2">
      <c r="D25" t="s">
        <v>350</v>
      </c>
      <c r="E25" s="7">
        <v>137</v>
      </c>
      <c r="F25" s="7">
        <v>168</v>
      </c>
      <c r="G25" s="7">
        <v>158</v>
      </c>
      <c r="H25" s="7">
        <v>139</v>
      </c>
      <c r="I25" s="7">
        <v>138</v>
      </c>
      <c r="J25" s="7">
        <v>113</v>
      </c>
      <c r="O25" t="s">
        <v>350</v>
      </c>
      <c r="P25" s="7"/>
      <c r="Q25" s="8">
        <v>-24</v>
      </c>
      <c r="V25" t="s">
        <v>350</v>
      </c>
      <c r="W25" s="7"/>
      <c r="X25" s="8">
        <v>-25</v>
      </c>
      <c r="AC25" t="s">
        <v>350</v>
      </c>
      <c r="AD25" s="7">
        <v>29</v>
      </c>
      <c r="AE25" s="7">
        <v>24</v>
      </c>
      <c r="AF25" s="7">
        <v>22</v>
      </c>
      <c r="AG25" s="7">
        <v>24</v>
      </c>
      <c r="AH25" s="7">
        <v>19</v>
      </c>
      <c r="AI25" s="7">
        <v>16</v>
      </c>
      <c r="AN25" t="s">
        <v>350</v>
      </c>
      <c r="AO25" s="7"/>
      <c r="AP25" s="8">
        <v>-13</v>
      </c>
      <c r="AU25" t="s">
        <v>350</v>
      </c>
      <c r="AV25" s="7"/>
      <c r="AW25" s="8">
        <v>-3</v>
      </c>
    </row>
    <row r="26" spans="3:49" x14ac:dyDescent="0.2">
      <c r="D26" t="s">
        <v>349</v>
      </c>
      <c r="E26" s="7">
        <v>402</v>
      </c>
      <c r="F26" s="7">
        <v>397</v>
      </c>
      <c r="G26" s="7">
        <v>342</v>
      </c>
      <c r="H26" s="7">
        <v>325</v>
      </c>
      <c r="I26" s="7">
        <v>309</v>
      </c>
      <c r="J26" s="7">
        <v>255</v>
      </c>
      <c r="O26" t="s">
        <v>349</v>
      </c>
      <c r="P26" s="7"/>
      <c r="Q26" s="8">
        <v>-147</v>
      </c>
      <c r="V26" t="s">
        <v>349</v>
      </c>
      <c r="W26" s="7"/>
      <c r="X26" s="8">
        <v>-54</v>
      </c>
      <c r="AC26" t="s">
        <v>349</v>
      </c>
      <c r="AD26" s="7">
        <v>10</v>
      </c>
      <c r="AE26" s="7">
        <v>10</v>
      </c>
      <c r="AF26" s="7">
        <v>11</v>
      </c>
      <c r="AG26" s="7">
        <v>11</v>
      </c>
      <c r="AH26" s="7">
        <v>11</v>
      </c>
      <c r="AI26" s="7">
        <v>9</v>
      </c>
      <c r="AN26" t="s">
        <v>349</v>
      </c>
      <c r="AO26" s="7"/>
      <c r="AP26" s="8">
        <v>-1</v>
      </c>
      <c r="AU26" t="s">
        <v>349</v>
      </c>
      <c r="AV26" s="7"/>
      <c r="AW26" s="8">
        <v>-2</v>
      </c>
    </row>
    <row r="27" spans="3:49" x14ac:dyDescent="0.2">
      <c r="C27" t="s">
        <v>336</v>
      </c>
      <c r="D27" t="s">
        <v>338</v>
      </c>
      <c r="E27" s="7">
        <v>8156</v>
      </c>
      <c r="F27" s="7">
        <v>8179</v>
      </c>
      <c r="G27" s="7">
        <v>7536</v>
      </c>
      <c r="H27" s="7">
        <v>7148</v>
      </c>
      <c r="I27" s="7">
        <v>6988</v>
      </c>
      <c r="J27" s="7">
        <v>6730</v>
      </c>
      <c r="N27" t="s">
        <v>336</v>
      </c>
      <c r="O27" t="s">
        <v>338</v>
      </c>
      <c r="P27" s="7"/>
      <c r="Q27" s="8">
        <v>-1426</v>
      </c>
      <c r="U27" t="s">
        <v>336</v>
      </c>
      <c r="V27" t="s">
        <v>338</v>
      </c>
      <c r="W27" s="7"/>
      <c r="X27" s="8">
        <v>-258</v>
      </c>
      <c r="AB27" t="s">
        <v>336</v>
      </c>
      <c r="AC27" t="s">
        <v>338</v>
      </c>
      <c r="AD27" s="7">
        <v>186</v>
      </c>
      <c r="AE27" s="7">
        <v>181</v>
      </c>
      <c r="AF27" s="7">
        <v>161</v>
      </c>
      <c r="AG27" s="7">
        <v>156</v>
      </c>
      <c r="AH27" s="7">
        <v>148</v>
      </c>
      <c r="AI27" s="7">
        <v>140</v>
      </c>
      <c r="AM27" t="s">
        <v>336</v>
      </c>
      <c r="AN27" t="s">
        <v>338</v>
      </c>
      <c r="AO27" s="7"/>
      <c r="AP27" s="8">
        <v>-46</v>
      </c>
      <c r="AT27" t="s">
        <v>336</v>
      </c>
      <c r="AU27" t="s">
        <v>338</v>
      </c>
      <c r="AV27" s="7"/>
      <c r="AW27" s="8">
        <v>-8</v>
      </c>
    </row>
    <row r="28" spans="3:49" x14ac:dyDescent="0.2">
      <c r="D28" t="s">
        <v>339</v>
      </c>
      <c r="E28" s="7">
        <v>120</v>
      </c>
      <c r="F28" s="7">
        <v>118</v>
      </c>
      <c r="G28" s="7">
        <v>107</v>
      </c>
      <c r="H28" s="7">
        <v>102</v>
      </c>
      <c r="I28" s="7">
        <v>111</v>
      </c>
      <c r="J28" s="7">
        <v>86</v>
      </c>
      <c r="O28" t="s">
        <v>339</v>
      </c>
      <c r="P28" s="7"/>
      <c r="Q28" s="8">
        <v>-34</v>
      </c>
      <c r="V28" t="s">
        <v>339</v>
      </c>
      <c r="W28" s="7"/>
      <c r="X28" s="8">
        <v>-25</v>
      </c>
      <c r="AC28" t="s">
        <v>339</v>
      </c>
      <c r="AD28" s="7">
        <v>101</v>
      </c>
      <c r="AE28" s="7">
        <v>100</v>
      </c>
      <c r="AF28" s="7">
        <v>86</v>
      </c>
      <c r="AG28" s="7">
        <v>79</v>
      </c>
      <c r="AH28" s="7">
        <v>73</v>
      </c>
      <c r="AI28" s="7">
        <v>68</v>
      </c>
      <c r="AN28" t="s">
        <v>339</v>
      </c>
      <c r="AO28" s="7"/>
      <c r="AP28" s="8">
        <v>-33</v>
      </c>
      <c r="AU28" t="s">
        <v>339</v>
      </c>
      <c r="AV28" s="7"/>
      <c r="AW28" s="8">
        <v>-5</v>
      </c>
    </row>
    <row r="29" spans="3:49" x14ac:dyDescent="0.2">
      <c r="D29" t="s">
        <v>546</v>
      </c>
      <c r="E29" s="7">
        <v>77916</v>
      </c>
      <c r="F29" s="7">
        <v>76921</v>
      </c>
      <c r="G29" s="7">
        <v>75467</v>
      </c>
      <c r="H29" s="7">
        <v>75656</v>
      </c>
      <c r="I29" s="7">
        <v>78497</v>
      </c>
      <c r="J29" s="7">
        <v>73991</v>
      </c>
      <c r="O29" t="s">
        <v>546</v>
      </c>
      <c r="P29" s="7"/>
      <c r="Q29" s="8">
        <v>-3925</v>
      </c>
      <c r="V29" t="s">
        <v>546</v>
      </c>
      <c r="W29" s="7"/>
      <c r="X29" s="8">
        <v>-4506</v>
      </c>
      <c r="AC29" t="s">
        <v>546</v>
      </c>
      <c r="AD29" s="7">
        <v>319</v>
      </c>
      <c r="AE29" s="7">
        <v>321</v>
      </c>
      <c r="AF29" s="7">
        <v>281</v>
      </c>
      <c r="AG29" s="7">
        <v>284</v>
      </c>
      <c r="AH29" s="7">
        <v>278</v>
      </c>
      <c r="AI29" s="7">
        <v>267</v>
      </c>
      <c r="AN29" t="s">
        <v>546</v>
      </c>
      <c r="AO29" s="7"/>
      <c r="AP29" s="8">
        <v>-52</v>
      </c>
      <c r="AU29" t="s">
        <v>546</v>
      </c>
      <c r="AV29" s="7"/>
      <c r="AW29" s="8">
        <v>-11</v>
      </c>
    </row>
    <row r="30" spans="3:49" x14ac:dyDescent="0.2">
      <c r="D30" t="s">
        <v>337</v>
      </c>
      <c r="E30" s="7">
        <v>47351</v>
      </c>
      <c r="F30" s="7">
        <v>48821</v>
      </c>
      <c r="G30" s="7">
        <v>49414</v>
      </c>
      <c r="H30" s="7">
        <v>47432</v>
      </c>
      <c r="I30" s="7">
        <v>46565</v>
      </c>
      <c r="J30" s="7">
        <v>44408</v>
      </c>
      <c r="O30" t="s">
        <v>337</v>
      </c>
      <c r="P30" s="7"/>
      <c r="Q30" s="8">
        <v>-2943</v>
      </c>
      <c r="V30" t="s">
        <v>337</v>
      </c>
      <c r="W30" s="7"/>
      <c r="X30" s="8">
        <v>-2157</v>
      </c>
      <c r="AC30" t="s">
        <v>337</v>
      </c>
      <c r="AD30" s="7">
        <v>178</v>
      </c>
      <c r="AE30" s="7">
        <v>169</v>
      </c>
      <c r="AF30" s="7">
        <v>155</v>
      </c>
      <c r="AG30" s="7">
        <v>147</v>
      </c>
      <c r="AH30" s="7">
        <v>137</v>
      </c>
      <c r="AI30" s="7">
        <v>128</v>
      </c>
      <c r="AN30" t="s">
        <v>337</v>
      </c>
      <c r="AO30" s="7"/>
      <c r="AP30" s="8">
        <v>-50</v>
      </c>
      <c r="AU30" t="s">
        <v>337</v>
      </c>
      <c r="AV30" s="7"/>
      <c r="AW30" s="8">
        <v>-9</v>
      </c>
    </row>
    <row r="31" spans="3:49" x14ac:dyDescent="0.2">
      <c r="D31" t="s">
        <v>340</v>
      </c>
      <c r="E31" s="7">
        <v>7055</v>
      </c>
      <c r="F31" s="7">
        <v>7467</v>
      </c>
      <c r="G31" s="7">
        <v>7290</v>
      </c>
      <c r="H31" s="7">
        <v>7004</v>
      </c>
      <c r="I31" s="7">
        <v>7073</v>
      </c>
      <c r="J31" s="7">
        <v>6256</v>
      </c>
      <c r="O31" t="s">
        <v>340</v>
      </c>
      <c r="P31" s="7"/>
      <c r="Q31" s="8">
        <v>-799</v>
      </c>
      <c r="V31" t="s">
        <v>340</v>
      </c>
      <c r="W31" s="7"/>
      <c r="X31" s="8">
        <v>-817</v>
      </c>
      <c r="AC31" t="s">
        <v>340</v>
      </c>
      <c r="AD31" s="7">
        <v>169</v>
      </c>
      <c r="AE31" s="7">
        <v>162</v>
      </c>
      <c r="AF31" s="7">
        <v>149</v>
      </c>
      <c r="AG31" s="7">
        <v>150</v>
      </c>
      <c r="AH31" s="7">
        <v>138</v>
      </c>
      <c r="AI31" s="7">
        <v>129</v>
      </c>
      <c r="AN31" t="s">
        <v>340</v>
      </c>
      <c r="AO31" s="7"/>
      <c r="AP31" s="8">
        <v>-40</v>
      </c>
      <c r="AU31" t="s">
        <v>340</v>
      </c>
      <c r="AV31" s="7"/>
      <c r="AW31" s="8">
        <v>-9</v>
      </c>
    </row>
    <row r="32" spans="3:49" x14ac:dyDescent="0.2">
      <c r="D32" t="s">
        <v>341</v>
      </c>
      <c r="E32" s="7">
        <v>20</v>
      </c>
      <c r="F32" s="7">
        <v>25</v>
      </c>
      <c r="G32" s="7">
        <v>20</v>
      </c>
      <c r="H32" s="7">
        <v>18</v>
      </c>
      <c r="I32" s="7">
        <v>17</v>
      </c>
      <c r="J32" s="7">
        <v>15</v>
      </c>
      <c r="O32" t="s">
        <v>341</v>
      </c>
      <c r="P32" s="7"/>
      <c r="Q32" s="8">
        <v>-5</v>
      </c>
      <c r="V32" t="s">
        <v>341</v>
      </c>
      <c r="W32" s="7"/>
      <c r="X32" s="8">
        <v>-2</v>
      </c>
      <c r="AC32" t="s">
        <v>341</v>
      </c>
      <c r="AD32" s="7">
        <v>13</v>
      </c>
      <c r="AE32" s="7">
        <v>16</v>
      </c>
      <c r="AF32" s="7">
        <v>13</v>
      </c>
      <c r="AG32" s="7">
        <v>14</v>
      </c>
      <c r="AH32" s="7">
        <v>12</v>
      </c>
      <c r="AI32" s="7">
        <v>14</v>
      </c>
      <c r="AN32" t="s">
        <v>341</v>
      </c>
      <c r="AO32" s="7"/>
      <c r="AP32" s="8">
        <v>1</v>
      </c>
      <c r="AU32" t="s">
        <v>341</v>
      </c>
      <c r="AV32" s="7"/>
      <c r="AW32" s="8">
        <v>2</v>
      </c>
    </row>
    <row r="33" spans="1:49" x14ac:dyDescent="0.2">
      <c r="C33" t="s">
        <v>563</v>
      </c>
      <c r="D33" t="s">
        <v>329</v>
      </c>
      <c r="E33" s="7">
        <v>111575</v>
      </c>
      <c r="F33" s="7">
        <v>114325</v>
      </c>
      <c r="G33" s="7">
        <v>109943</v>
      </c>
      <c r="H33" s="7">
        <v>108483</v>
      </c>
      <c r="I33" s="7">
        <v>103823</v>
      </c>
      <c r="J33" s="7">
        <v>101715</v>
      </c>
      <c r="N33" t="s">
        <v>563</v>
      </c>
      <c r="O33" t="s">
        <v>329</v>
      </c>
      <c r="P33" s="7"/>
      <c r="Q33" s="8">
        <v>-9860</v>
      </c>
      <c r="U33" t="s">
        <v>563</v>
      </c>
      <c r="V33" t="s">
        <v>329</v>
      </c>
      <c r="W33" s="7"/>
      <c r="X33" s="8">
        <v>-2108</v>
      </c>
      <c r="AB33" t="s">
        <v>563</v>
      </c>
      <c r="AC33" t="s">
        <v>329</v>
      </c>
      <c r="AD33" s="7">
        <v>2453</v>
      </c>
      <c r="AE33" s="7">
        <v>2532</v>
      </c>
      <c r="AF33" s="7">
        <v>2456</v>
      </c>
      <c r="AG33" s="7">
        <v>2390</v>
      </c>
      <c r="AH33" s="7">
        <v>2296</v>
      </c>
      <c r="AI33" s="7">
        <v>2254</v>
      </c>
      <c r="AM33" t="s">
        <v>563</v>
      </c>
      <c r="AN33" t="s">
        <v>329</v>
      </c>
      <c r="AO33" s="7"/>
      <c r="AP33" s="8">
        <v>-199</v>
      </c>
      <c r="AT33" t="s">
        <v>563</v>
      </c>
      <c r="AU33" t="s">
        <v>329</v>
      </c>
      <c r="AV33" s="7"/>
      <c r="AW33" s="8">
        <v>-42</v>
      </c>
    </row>
    <row r="34" spans="1:49" x14ac:dyDescent="0.2">
      <c r="D34" t="s">
        <v>330</v>
      </c>
      <c r="E34" s="7">
        <v>2859</v>
      </c>
      <c r="F34" s="7">
        <v>4037</v>
      </c>
      <c r="G34" s="7">
        <v>4471</v>
      </c>
      <c r="H34" s="7">
        <v>5398</v>
      </c>
      <c r="I34" s="7">
        <v>6186</v>
      </c>
      <c r="J34" s="7">
        <v>6595</v>
      </c>
      <c r="O34" t="s">
        <v>330</v>
      </c>
      <c r="P34" s="7"/>
      <c r="Q34" s="8">
        <v>3736</v>
      </c>
      <c r="V34" t="s">
        <v>330</v>
      </c>
      <c r="W34" s="7"/>
      <c r="X34" s="8">
        <v>409</v>
      </c>
      <c r="AC34" t="s">
        <v>330</v>
      </c>
      <c r="AD34" s="7">
        <v>169</v>
      </c>
      <c r="AE34" s="7">
        <v>289</v>
      </c>
      <c r="AF34" s="7">
        <v>328</v>
      </c>
      <c r="AG34" s="7">
        <v>375</v>
      </c>
      <c r="AH34" s="7">
        <v>445</v>
      </c>
      <c r="AI34" s="7">
        <v>470</v>
      </c>
      <c r="AN34" t="s">
        <v>330</v>
      </c>
      <c r="AO34" s="7"/>
      <c r="AP34" s="8">
        <v>301</v>
      </c>
      <c r="AU34" t="s">
        <v>330</v>
      </c>
      <c r="AV34" s="7"/>
      <c r="AW34" s="8">
        <v>25</v>
      </c>
    </row>
    <row r="35" spans="1:49" x14ac:dyDescent="0.2">
      <c r="B35" t="s">
        <v>389</v>
      </c>
      <c r="C35" t="s">
        <v>325</v>
      </c>
      <c r="D35" t="s">
        <v>568</v>
      </c>
      <c r="E35" s="7">
        <v>1033</v>
      </c>
      <c r="F35" s="7">
        <v>863</v>
      </c>
      <c r="G35" s="7">
        <v>963</v>
      </c>
      <c r="H35" s="7">
        <v>1051</v>
      </c>
      <c r="I35" s="7">
        <v>1075</v>
      </c>
      <c r="J35" s="7">
        <v>1150</v>
      </c>
      <c r="M35" t="s">
        <v>389</v>
      </c>
      <c r="N35" t="s">
        <v>325</v>
      </c>
      <c r="O35" t="s">
        <v>568</v>
      </c>
      <c r="P35" s="7"/>
      <c r="Q35" s="8">
        <v>117</v>
      </c>
      <c r="T35" t="s">
        <v>389</v>
      </c>
      <c r="U35" t="s">
        <v>325</v>
      </c>
      <c r="V35" t="s">
        <v>568</v>
      </c>
      <c r="W35" s="7"/>
      <c r="X35" s="8">
        <v>75</v>
      </c>
      <c r="AA35" t="s">
        <v>389</v>
      </c>
      <c r="AB35" t="s">
        <v>325</v>
      </c>
      <c r="AC35" t="s">
        <v>568</v>
      </c>
      <c r="AD35" s="7">
        <v>64</v>
      </c>
      <c r="AE35" s="7">
        <v>60</v>
      </c>
      <c r="AF35" s="7">
        <v>57</v>
      </c>
      <c r="AG35" s="7">
        <v>60</v>
      </c>
      <c r="AH35" s="7">
        <v>60</v>
      </c>
      <c r="AI35" s="7">
        <v>57</v>
      </c>
      <c r="AL35" t="s">
        <v>389</v>
      </c>
      <c r="AM35" t="s">
        <v>325</v>
      </c>
      <c r="AN35" t="s">
        <v>568</v>
      </c>
      <c r="AO35" s="7"/>
      <c r="AP35" s="8">
        <v>-7</v>
      </c>
      <c r="AS35" t="s">
        <v>389</v>
      </c>
      <c r="AT35" t="s">
        <v>325</v>
      </c>
      <c r="AU35" t="s">
        <v>568</v>
      </c>
      <c r="AV35" s="7"/>
      <c r="AW35" s="8">
        <v>-3</v>
      </c>
    </row>
    <row r="36" spans="1:49" x14ac:dyDescent="0.2">
      <c r="D36" t="s">
        <v>567</v>
      </c>
      <c r="E36" s="7">
        <v>2957</v>
      </c>
      <c r="F36" s="7">
        <v>2828</v>
      </c>
      <c r="G36" s="7">
        <v>2681</v>
      </c>
      <c r="H36" s="7">
        <v>2632</v>
      </c>
      <c r="I36" s="7">
        <v>2786</v>
      </c>
      <c r="J36" s="7">
        <v>2708</v>
      </c>
      <c r="O36" t="s">
        <v>567</v>
      </c>
      <c r="P36" s="7"/>
      <c r="Q36" s="8">
        <v>-249</v>
      </c>
      <c r="V36" t="s">
        <v>567</v>
      </c>
      <c r="W36" s="7"/>
      <c r="X36" s="8">
        <v>-78</v>
      </c>
      <c r="AC36" t="s">
        <v>567</v>
      </c>
      <c r="AD36" s="7">
        <v>92</v>
      </c>
      <c r="AE36" s="7">
        <v>85</v>
      </c>
      <c r="AF36" s="7">
        <v>81</v>
      </c>
      <c r="AG36" s="7">
        <v>79</v>
      </c>
      <c r="AH36" s="7">
        <v>81</v>
      </c>
      <c r="AI36" s="7">
        <v>80</v>
      </c>
      <c r="AN36" t="s">
        <v>567</v>
      </c>
      <c r="AO36" s="7"/>
      <c r="AP36" s="8">
        <v>-12</v>
      </c>
      <c r="AU36" t="s">
        <v>567</v>
      </c>
      <c r="AV36" s="7"/>
      <c r="AW36" s="8">
        <v>-1</v>
      </c>
    </row>
    <row r="37" spans="1:49" x14ac:dyDescent="0.2">
      <c r="D37" t="s">
        <v>569</v>
      </c>
      <c r="E37" s="7">
        <v>5711</v>
      </c>
      <c r="F37" s="7">
        <v>5158</v>
      </c>
      <c r="G37" s="7">
        <v>5121</v>
      </c>
      <c r="H37" s="7">
        <v>5079</v>
      </c>
      <c r="I37" s="7">
        <v>5148</v>
      </c>
      <c r="J37" s="7">
        <v>5257</v>
      </c>
      <c r="O37" t="s">
        <v>569</v>
      </c>
      <c r="P37" s="7"/>
      <c r="Q37" s="8">
        <v>-454</v>
      </c>
      <c r="V37" t="s">
        <v>569</v>
      </c>
      <c r="W37" s="7"/>
      <c r="X37" s="8">
        <v>109</v>
      </c>
      <c r="AC37" t="s">
        <v>569</v>
      </c>
      <c r="AD37" s="7">
        <v>147</v>
      </c>
      <c r="AE37" s="7">
        <v>138</v>
      </c>
      <c r="AF37" s="7">
        <v>133</v>
      </c>
      <c r="AG37" s="7">
        <v>132</v>
      </c>
      <c r="AH37" s="7">
        <v>132</v>
      </c>
      <c r="AI37" s="7">
        <v>128</v>
      </c>
      <c r="AN37" t="s">
        <v>569</v>
      </c>
      <c r="AO37" s="7"/>
      <c r="AP37" s="8">
        <v>-19</v>
      </c>
      <c r="AU37" t="s">
        <v>569</v>
      </c>
      <c r="AV37" s="7"/>
      <c r="AW37" s="8">
        <v>-4</v>
      </c>
    </row>
    <row r="38" spans="1:49" x14ac:dyDescent="0.2">
      <c r="C38" t="s">
        <v>329</v>
      </c>
      <c r="D38" t="s">
        <v>572</v>
      </c>
      <c r="E38" s="7">
        <v>10550</v>
      </c>
      <c r="F38" s="7">
        <v>10704</v>
      </c>
      <c r="G38" s="7">
        <v>9582</v>
      </c>
      <c r="H38" s="7">
        <v>9967</v>
      </c>
      <c r="I38" s="7">
        <v>9461</v>
      </c>
      <c r="J38" s="7">
        <v>8116</v>
      </c>
      <c r="N38" t="s">
        <v>329</v>
      </c>
      <c r="O38" t="s">
        <v>572</v>
      </c>
      <c r="P38" s="7"/>
      <c r="Q38" s="8">
        <v>-2434</v>
      </c>
      <c r="U38" t="s">
        <v>329</v>
      </c>
      <c r="V38" t="s">
        <v>572</v>
      </c>
      <c r="W38" s="7"/>
      <c r="X38" s="8">
        <v>-1345</v>
      </c>
      <c r="AB38" t="s">
        <v>329</v>
      </c>
      <c r="AC38" t="s">
        <v>572</v>
      </c>
      <c r="AD38" s="7">
        <v>111</v>
      </c>
      <c r="AE38" s="7">
        <v>113</v>
      </c>
      <c r="AF38" s="7">
        <v>107</v>
      </c>
      <c r="AG38" s="7">
        <v>109</v>
      </c>
      <c r="AH38" s="7">
        <v>100</v>
      </c>
      <c r="AI38" s="7">
        <v>94</v>
      </c>
      <c r="AM38" t="s">
        <v>329</v>
      </c>
      <c r="AN38" t="s">
        <v>572</v>
      </c>
      <c r="AO38" s="7"/>
      <c r="AP38" s="8">
        <v>-17</v>
      </c>
      <c r="AT38" t="s">
        <v>329</v>
      </c>
      <c r="AU38" t="s">
        <v>572</v>
      </c>
      <c r="AV38" s="7"/>
      <c r="AW38" s="8">
        <v>-6</v>
      </c>
    </row>
    <row r="39" spans="1:49" x14ac:dyDescent="0.2">
      <c r="C39" t="s">
        <v>330</v>
      </c>
      <c r="D39" t="s">
        <v>571</v>
      </c>
      <c r="E39" s="7">
        <v>25</v>
      </c>
      <c r="F39" s="7">
        <v>13</v>
      </c>
      <c r="G39" s="7">
        <v>8</v>
      </c>
      <c r="H39" s="7">
        <v>18</v>
      </c>
      <c r="I39" s="7">
        <v>16</v>
      </c>
      <c r="J39" s="7">
        <v>19</v>
      </c>
      <c r="N39" t="s">
        <v>330</v>
      </c>
      <c r="O39" t="s">
        <v>571</v>
      </c>
      <c r="P39" s="7"/>
      <c r="Q39" s="8">
        <v>-6</v>
      </c>
      <c r="U39" t="s">
        <v>330</v>
      </c>
      <c r="V39" t="s">
        <v>571</v>
      </c>
      <c r="W39" s="7"/>
      <c r="X39" s="8">
        <v>3</v>
      </c>
      <c r="AB39" t="s">
        <v>330</v>
      </c>
      <c r="AC39" t="s">
        <v>571</v>
      </c>
      <c r="AD39" s="7">
        <v>6</v>
      </c>
      <c r="AE39" s="7">
        <v>4</v>
      </c>
      <c r="AF39" s="7">
        <v>3</v>
      </c>
      <c r="AG39" s="7">
        <v>6</v>
      </c>
      <c r="AH39" s="7">
        <v>5</v>
      </c>
      <c r="AI39" s="7">
        <v>5</v>
      </c>
      <c r="AM39" t="s">
        <v>330</v>
      </c>
      <c r="AN39" t="s">
        <v>571</v>
      </c>
      <c r="AO39" s="7"/>
      <c r="AP39" s="8">
        <v>-1</v>
      </c>
      <c r="AT39" t="s">
        <v>330</v>
      </c>
      <c r="AU39" t="s">
        <v>571</v>
      </c>
      <c r="AV39" s="7"/>
      <c r="AW39" s="8">
        <v>0</v>
      </c>
    </row>
    <row r="40" spans="1:49" x14ac:dyDescent="0.2">
      <c r="D40" t="s">
        <v>570</v>
      </c>
      <c r="E40" s="7">
        <v>48</v>
      </c>
      <c r="F40" s="7">
        <v>45</v>
      </c>
      <c r="G40" s="7">
        <v>47</v>
      </c>
      <c r="H40" s="7">
        <v>47</v>
      </c>
      <c r="I40" s="7">
        <v>48</v>
      </c>
      <c r="J40" s="7">
        <v>46</v>
      </c>
      <c r="O40" t="s">
        <v>570</v>
      </c>
      <c r="P40" s="7"/>
      <c r="Q40" s="8">
        <v>-2</v>
      </c>
      <c r="V40" t="s">
        <v>570</v>
      </c>
      <c r="W40" s="7"/>
      <c r="X40" s="8">
        <v>-2</v>
      </c>
      <c r="AC40" t="s">
        <v>570</v>
      </c>
      <c r="AD40" s="7">
        <v>2</v>
      </c>
      <c r="AE40" s="7">
        <v>2</v>
      </c>
      <c r="AF40" s="7">
        <v>2</v>
      </c>
      <c r="AG40" s="7">
        <v>2</v>
      </c>
      <c r="AH40" s="7">
        <v>2</v>
      </c>
      <c r="AI40" s="7">
        <v>2</v>
      </c>
      <c r="AN40" t="s">
        <v>570</v>
      </c>
      <c r="AO40" s="7"/>
      <c r="AP40" s="8">
        <v>0</v>
      </c>
      <c r="AU40" t="s">
        <v>570</v>
      </c>
      <c r="AV40" s="7"/>
      <c r="AW40" s="8">
        <v>0</v>
      </c>
    </row>
    <row r="41" spans="1:49" x14ac:dyDescent="0.2">
      <c r="C41" t="s">
        <v>342</v>
      </c>
      <c r="D41" t="s">
        <v>566</v>
      </c>
      <c r="E41" s="7">
        <v>2223</v>
      </c>
      <c r="F41" s="7">
        <v>2566</v>
      </c>
      <c r="G41" s="7">
        <v>1842</v>
      </c>
      <c r="H41" s="7">
        <v>955</v>
      </c>
      <c r="I41" s="7">
        <v>1045</v>
      </c>
      <c r="J41" s="7">
        <v>1084</v>
      </c>
      <c r="N41" t="s">
        <v>342</v>
      </c>
      <c r="O41" t="s">
        <v>566</v>
      </c>
      <c r="P41" s="7"/>
      <c r="Q41" s="8">
        <v>-1139</v>
      </c>
      <c r="U41" t="s">
        <v>342</v>
      </c>
      <c r="V41" t="s">
        <v>566</v>
      </c>
      <c r="W41" s="7"/>
      <c r="X41" s="8">
        <v>39</v>
      </c>
      <c r="AB41" t="s">
        <v>342</v>
      </c>
      <c r="AC41" t="s">
        <v>566</v>
      </c>
      <c r="AD41" s="7">
        <v>13</v>
      </c>
      <c r="AE41" s="7">
        <v>8</v>
      </c>
      <c r="AF41" s="7">
        <v>10</v>
      </c>
      <c r="AG41" s="7">
        <v>8</v>
      </c>
      <c r="AH41" s="7">
        <v>11</v>
      </c>
      <c r="AI41" s="7">
        <v>10</v>
      </c>
      <c r="AM41" t="s">
        <v>342</v>
      </c>
      <c r="AN41" t="s">
        <v>566</v>
      </c>
      <c r="AO41" s="7"/>
      <c r="AP41" s="8">
        <v>-3</v>
      </c>
      <c r="AT41" t="s">
        <v>342</v>
      </c>
      <c r="AU41" t="s">
        <v>566</v>
      </c>
      <c r="AV41" s="7"/>
      <c r="AW41" s="8">
        <v>-1</v>
      </c>
    </row>
    <row r="42" spans="1:49" x14ac:dyDescent="0.2">
      <c r="C42" t="s">
        <v>336</v>
      </c>
      <c r="D42" t="s">
        <v>573</v>
      </c>
      <c r="E42" s="7">
        <v>8</v>
      </c>
      <c r="F42" s="7">
        <v>4</v>
      </c>
      <c r="G42" s="7">
        <v>8</v>
      </c>
      <c r="H42" s="7">
        <v>5</v>
      </c>
      <c r="I42" s="7">
        <v>8</v>
      </c>
      <c r="J42" s="7">
        <v>3</v>
      </c>
      <c r="N42" t="s">
        <v>336</v>
      </c>
      <c r="O42" t="s">
        <v>573</v>
      </c>
      <c r="P42" s="7"/>
      <c r="Q42" s="8">
        <v>-5</v>
      </c>
      <c r="U42" t="s">
        <v>336</v>
      </c>
      <c r="V42" t="s">
        <v>573</v>
      </c>
      <c r="W42" s="7"/>
      <c r="X42" s="8">
        <v>-5</v>
      </c>
      <c r="AB42" t="s">
        <v>336</v>
      </c>
      <c r="AC42" t="s">
        <v>573</v>
      </c>
      <c r="AD42" s="7">
        <v>2</v>
      </c>
      <c r="AE42" s="7">
        <v>1</v>
      </c>
      <c r="AF42" s="7">
        <v>2</v>
      </c>
      <c r="AG42" s="7">
        <v>2</v>
      </c>
      <c r="AH42" s="7">
        <v>3</v>
      </c>
      <c r="AI42" s="7">
        <v>1</v>
      </c>
      <c r="AM42" t="s">
        <v>336</v>
      </c>
      <c r="AN42" t="s">
        <v>573</v>
      </c>
      <c r="AO42" s="7"/>
      <c r="AP42" s="8">
        <v>-1</v>
      </c>
      <c r="AT42" t="s">
        <v>336</v>
      </c>
      <c r="AU42" t="s">
        <v>573</v>
      </c>
      <c r="AV42" s="7"/>
      <c r="AW42" s="8">
        <v>-2</v>
      </c>
    </row>
    <row r="43" spans="1:49" x14ac:dyDescent="0.2">
      <c r="D43" t="s">
        <v>565</v>
      </c>
      <c r="E43" s="7"/>
      <c r="F43" s="7"/>
      <c r="G43" s="7">
        <v>103</v>
      </c>
      <c r="H43" s="7">
        <v>67</v>
      </c>
      <c r="I43" s="7"/>
      <c r="J43" s="7"/>
      <c r="O43" t="s">
        <v>565</v>
      </c>
      <c r="P43" s="7"/>
      <c r="Q43" s="8">
        <v>0</v>
      </c>
      <c r="V43" t="s">
        <v>565</v>
      </c>
      <c r="W43" s="7"/>
      <c r="X43" s="8">
        <v>0</v>
      </c>
      <c r="AC43" t="s">
        <v>565</v>
      </c>
      <c r="AD43" s="7"/>
      <c r="AE43" s="7"/>
      <c r="AF43" s="7">
        <v>2</v>
      </c>
      <c r="AG43" s="7">
        <v>3</v>
      </c>
      <c r="AH43" s="7"/>
      <c r="AI43" s="7"/>
      <c r="AN43" t="s">
        <v>565</v>
      </c>
      <c r="AO43" s="7"/>
      <c r="AP43" s="8">
        <v>0</v>
      </c>
      <c r="AU43" t="s">
        <v>565</v>
      </c>
      <c r="AV43" s="7"/>
      <c r="AW43" s="8">
        <v>0</v>
      </c>
    </row>
    <row r="44" spans="1:49" x14ac:dyDescent="0.2">
      <c r="A44" t="s">
        <v>511</v>
      </c>
      <c r="B44" t="s">
        <v>550</v>
      </c>
      <c r="C44" t="s">
        <v>511</v>
      </c>
      <c r="D44" t="s">
        <v>494</v>
      </c>
      <c r="E44" s="7">
        <v>878</v>
      </c>
      <c r="F44" s="7">
        <v>867</v>
      </c>
      <c r="G44" s="7">
        <v>841</v>
      </c>
      <c r="H44" s="7">
        <v>935</v>
      </c>
      <c r="I44" s="7">
        <v>1013</v>
      </c>
      <c r="J44" s="7">
        <v>1118</v>
      </c>
      <c r="L44" t="s">
        <v>511</v>
      </c>
      <c r="M44" t="s">
        <v>550</v>
      </c>
      <c r="N44" t="s">
        <v>511</v>
      </c>
      <c r="O44" t="s">
        <v>494</v>
      </c>
      <c r="P44" s="7"/>
      <c r="Q44" s="8">
        <v>240</v>
      </c>
      <c r="S44" t="s">
        <v>511</v>
      </c>
      <c r="T44" t="s">
        <v>550</v>
      </c>
      <c r="U44" t="s">
        <v>511</v>
      </c>
      <c r="V44" t="s">
        <v>494</v>
      </c>
      <c r="W44" s="7"/>
      <c r="X44" s="8">
        <v>105</v>
      </c>
      <c r="Z44" t="s">
        <v>511</v>
      </c>
      <c r="AA44" t="s">
        <v>550</v>
      </c>
      <c r="AB44" t="s">
        <v>511</v>
      </c>
      <c r="AC44" t="s">
        <v>494</v>
      </c>
      <c r="AD44" s="7">
        <v>107</v>
      </c>
      <c r="AE44" s="7">
        <v>107</v>
      </c>
      <c r="AF44" s="7">
        <v>97</v>
      </c>
      <c r="AG44" s="7">
        <v>109</v>
      </c>
      <c r="AH44" s="7">
        <v>111</v>
      </c>
      <c r="AI44" s="7">
        <v>115</v>
      </c>
      <c r="AK44" t="s">
        <v>511</v>
      </c>
      <c r="AL44" t="s">
        <v>550</v>
      </c>
      <c r="AM44" t="s">
        <v>511</v>
      </c>
      <c r="AN44" t="s">
        <v>494</v>
      </c>
      <c r="AO44" s="7"/>
      <c r="AP44" s="8">
        <v>8</v>
      </c>
      <c r="AR44" t="s">
        <v>511</v>
      </c>
      <c r="AS44" t="s">
        <v>550</v>
      </c>
      <c r="AT44" t="s">
        <v>511</v>
      </c>
      <c r="AU44" t="s">
        <v>494</v>
      </c>
      <c r="AV44" s="7"/>
      <c r="AW44" s="8">
        <v>4</v>
      </c>
    </row>
    <row r="45" spans="1:49" x14ac:dyDescent="0.2">
      <c r="D45" t="s">
        <v>334</v>
      </c>
      <c r="E45" s="7">
        <v>4593</v>
      </c>
      <c r="F45" s="7">
        <v>5800</v>
      </c>
      <c r="G45" s="7">
        <v>4204</v>
      </c>
      <c r="H45" s="7">
        <v>3626</v>
      </c>
      <c r="I45" s="7">
        <v>3534</v>
      </c>
      <c r="J45" s="7">
        <v>3460</v>
      </c>
      <c r="O45" t="s">
        <v>334</v>
      </c>
      <c r="P45" s="7"/>
      <c r="Q45" s="8">
        <v>-1133</v>
      </c>
      <c r="V45" t="s">
        <v>334</v>
      </c>
      <c r="W45" s="7"/>
      <c r="X45" s="8">
        <v>-74</v>
      </c>
      <c r="AC45" t="s">
        <v>334</v>
      </c>
      <c r="AD45" s="7">
        <v>157</v>
      </c>
      <c r="AE45" s="7">
        <v>209</v>
      </c>
      <c r="AF45" s="7">
        <v>188</v>
      </c>
      <c r="AG45" s="7">
        <v>174</v>
      </c>
      <c r="AH45" s="7">
        <v>158</v>
      </c>
      <c r="AI45" s="7">
        <v>146</v>
      </c>
      <c r="AN45" t="s">
        <v>334</v>
      </c>
      <c r="AO45" s="7"/>
      <c r="AP45" s="8">
        <v>-11</v>
      </c>
      <c r="AU45" t="s">
        <v>334</v>
      </c>
      <c r="AV45" s="7"/>
      <c r="AW45" s="8">
        <v>-12</v>
      </c>
    </row>
    <row r="46" spans="1:49" x14ac:dyDescent="0.2">
      <c r="D46" t="s">
        <v>335</v>
      </c>
      <c r="E46" s="7">
        <v>245</v>
      </c>
      <c r="F46" s="7">
        <v>374</v>
      </c>
      <c r="G46" s="7">
        <v>283</v>
      </c>
      <c r="H46" s="7">
        <v>229</v>
      </c>
      <c r="I46" s="7">
        <v>226</v>
      </c>
      <c r="J46" s="7">
        <v>223</v>
      </c>
      <c r="O46" t="s">
        <v>335</v>
      </c>
      <c r="P46" s="7"/>
      <c r="Q46" s="8">
        <v>-22</v>
      </c>
      <c r="V46" t="s">
        <v>335</v>
      </c>
      <c r="W46" s="7"/>
      <c r="X46" s="8">
        <v>-3</v>
      </c>
      <c r="AC46" t="s">
        <v>335</v>
      </c>
      <c r="AD46" s="7">
        <v>120</v>
      </c>
      <c r="AE46" s="7">
        <v>166</v>
      </c>
      <c r="AF46" s="7">
        <v>138</v>
      </c>
      <c r="AG46" s="7">
        <v>128</v>
      </c>
      <c r="AH46" s="7">
        <v>117</v>
      </c>
      <c r="AI46" s="7">
        <v>123</v>
      </c>
      <c r="AN46" t="s">
        <v>335</v>
      </c>
      <c r="AO46" s="7"/>
      <c r="AP46" s="8">
        <v>3</v>
      </c>
      <c r="AU46" t="s">
        <v>335</v>
      </c>
      <c r="AV46" s="7"/>
      <c r="AW46" s="8">
        <v>6</v>
      </c>
    </row>
    <row r="47" spans="1:49" x14ac:dyDescent="0.2">
      <c r="D47" t="s">
        <v>332</v>
      </c>
      <c r="E47" s="7">
        <v>4</v>
      </c>
      <c r="F47" s="7">
        <v>25</v>
      </c>
      <c r="G47" s="7">
        <v>5</v>
      </c>
      <c r="H47" s="7">
        <v>10</v>
      </c>
      <c r="I47" s="7">
        <v>24</v>
      </c>
      <c r="J47" s="7">
        <v>60</v>
      </c>
      <c r="O47" t="s">
        <v>332</v>
      </c>
      <c r="P47" s="7"/>
      <c r="Q47" s="8">
        <v>56</v>
      </c>
      <c r="V47" t="s">
        <v>332</v>
      </c>
      <c r="W47" s="7"/>
      <c r="X47" s="8">
        <v>36</v>
      </c>
      <c r="AC47" t="s">
        <v>332</v>
      </c>
      <c r="AD47" s="7">
        <v>1</v>
      </c>
      <c r="AE47" s="7">
        <v>3</v>
      </c>
      <c r="AF47" s="7">
        <v>2</v>
      </c>
      <c r="AG47" s="7">
        <v>4</v>
      </c>
      <c r="AH47" s="7">
        <v>5</v>
      </c>
      <c r="AI47" s="7">
        <v>10</v>
      </c>
      <c r="AN47" t="s">
        <v>332</v>
      </c>
      <c r="AO47" s="7"/>
      <c r="AP47" s="8">
        <v>9</v>
      </c>
      <c r="AU47" t="s">
        <v>332</v>
      </c>
      <c r="AV47" s="7"/>
      <c r="AW47" s="8">
        <v>5</v>
      </c>
    </row>
    <row r="48" spans="1:49" x14ac:dyDescent="0.2">
      <c r="D48" t="s">
        <v>495</v>
      </c>
      <c r="E48" s="7">
        <v>81</v>
      </c>
      <c r="F48" s="7">
        <v>83</v>
      </c>
      <c r="G48" s="7">
        <v>89</v>
      </c>
      <c r="H48" s="7">
        <v>92</v>
      </c>
      <c r="I48" s="7">
        <v>103</v>
      </c>
      <c r="J48" s="7">
        <v>99</v>
      </c>
      <c r="O48" t="s">
        <v>495</v>
      </c>
      <c r="P48" s="7"/>
      <c r="Q48" s="8">
        <v>18</v>
      </c>
      <c r="V48" t="s">
        <v>495</v>
      </c>
      <c r="W48" s="7"/>
      <c r="X48" s="8">
        <v>-4</v>
      </c>
      <c r="AC48" t="s">
        <v>495</v>
      </c>
      <c r="AD48" s="7">
        <v>55</v>
      </c>
      <c r="AE48" s="7">
        <v>57</v>
      </c>
      <c r="AF48" s="7">
        <v>64</v>
      </c>
      <c r="AG48" s="7">
        <v>69</v>
      </c>
      <c r="AH48" s="7">
        <v>60</v>
      </c>
      <c r="AI48" s="7">
        <v>65</v>
      </c>
      <c r="AN48" t="s">
        <v>495</v>
      </c>
      <c r="AO48" s="7"/>
      <c r="AP48" s="8">
        <v>10</v>
      </c>
      <c r="AU48" t="s">
        <v>495</v>
      </c>
      <c r="AV48" s="7"/>
      <c r="AW48" s="8">
        <v>5</v>
      </c>
    </row>
    <row r="49" spans="1:49" x14ac:dyDescent="0.2">
      <c r="D49" t="s">
        <v>496</v>
      </c>
      <c r="E49" s="7">
        <v>63</v>
      </c>
      <c r="F49" s="7">
        <v>61</v>
      </c>
      <c r="G49" s="7">
        <v>57</v>
      </c>
      <c r="H49" s="7">
        <v>64</v>
      </c>
      <c r="I49" s="7">
        <v>56</v>
      </c>
      <c r="J49" s="7">
        <v>65</v>
      </c>
      <c r="O49" t="s">
        <v>496</v>
      </c>
      <c r="P49" s="7"/>
      <c r="Q49" s="8">
        <v>2</v>
      </c>
      <c r="V49" t="s">
        <v>496</v>
      </c>
      <c r="W49" s="7"/>
      <c r="X49" s="8">
        <v>9</v>
      </c>
      <c r="AC49" t="s">
        <v>496</v>
      </c>
      <c r="AD49" s="7">
        <v>27</v>
      </c>
      <c r="AE49" s="7">
        <v>31</v>
      </c>
      <c r="AF49" s="7">
        <v>36</v>
      </c>
      <c r="AG49" s="7">
        <v>34</v>
      </c>
      <c r="AH49" s="7">
        <v>31</v>
      </c>
      <c r="AI49" s="7">
        <v>43</v>
      </c>
      <c r="AN49" t="s">
        <v>496</v>
      </c>
      <c r="AO49" s="7"/>
      <c r="AP49" s="8">
        <v>16</v>
      </c>
      <c r="AU49" t="s">
        <v>496</v>
      </c>
      <c r="AV49" s="7"/>
      <c r="AW49" s="8">
        <v>12</v>
      </c>
    </row>
    <row r="50" spans="1:49" x14ac:dyDescent="0.2">
      <c r="A50" t="s">
        <v>553</v>
      </c>
      <c r="B50" t="s">
        <v>550</v>
      </c>
      <c r="C50" t="s">
        <v>493</v>
      </c>
      <c r="D50" t="s">
        <v>494</v>
      </c>
      <c r="E50" s="7">
        <v>53051</v>
      </c>
      <c r="F50" s="7">
        <v>55555</v>
      </c>
      <c r="G50" s="7">
        <v>55171</v>
      </c>
      <c r="H50" s="7">
        <v>55231</v>
      </c>
      <c r="I50" s="7">
        <v>56668</v>
      </c>
      <c r="J50" s="7">
        <v>54633</v>
      </c>
      <c r="L50" t="s">
        <v>553</v>
      </c>
      <c r="M50" t="s">
        <v>550</v>
      </c>
      <c r="N50" t="s">
        <v>493</v>
      </c>
      <c r="O50" t="s">
        <v>494</v>
      </c>
      <c r="P50" s="7"/>
      <c r="Q50" s="8">
        <v>1582</v>
      </c>
      <c r="S50" t="s">
        <v>553</v>
      </c>
      <c r="T50" t="s">
        <v>550</v>
      </c>
      <c r="U50" t="s">
        <v>493</v>
      </c>
      <c r="V50" t="s">
        <v>494</v>
      </c>
      <c r="W50" s="7"/>
      <c r="X50" s="8">
        <v>-2035</v>
      </c>
      <c r="Z50" t="s">
        <v>553</v>
      </c>
      <c r="AA50" t="s">
        <v>550</v>
      </c>
      <c r="AB50" t="s">
        <v>493</v>
      </c>
      <c r="AC50" t="s">
        <v>494</v>
      </c>
      <c r="AD50" s="7">
        <v>2122</v>
      </c>
      <c r="AE50" s="7">
        <v>2134</v>
      </c>
      <c r="AF50" s="7">
        <v>2078</v>
      </c>
      <c r="AG50" s="7">
        <v>2008</v>
      </c>
      <c r="AH50" s="7">
        <v>1978</v>
      </c>
      <c r="AI50" s="7">
        <v>1899</v>
      </c>
      <c r="AK50" t="s">
        <v>553</v>
      </c>
      <c r="AL50" t="s">
        <v>550</v>
      </c>
      <c r="AM50" t="s">
        <v>493</v>
      </c>
      <c r="AN50" t="s">
        <v>494</v>
      </c>
      <c r="AO50" s="7"/>
      <c r="AP50" s="8">
        <v>-223</v>
      </c>
      <c r="AR50" t="s">
        <v>553</v>
      </c>
      <c r="AS50" t="s">
        <v>550</v>
      </c>
      <c r="AT50" t="s">
        <v>493</v>
      </c>
      <c r="AU50" t="s">
        <v>494</v>
      </c>
      <c r="AV50" s="7"/>
      <c r="AW50" s="8">
        <v>-79</v>
      </c>
    </row>
    <row r="51" spans="1:49" x14ac:dyDescent="0.2">
      <c r="D51" t="s">
        <v>497</v>
      </c>
      <c r="E51" s="7">
        <v>163106</v>
      </c>
      <c r="F51" s="7">
        <v>164023</v>
      </c>
      <c r="G51" s="7">
        <v>160132</v>
      </c>
      <c r="H51" s="7">
        <v>152246</v>
      </c>
      <c r="I51" s="7">
        <v>145013</v>
      </c>
      <c r="J51" s="7">
        <v>137185</v>
      </c>
      <c r="O51" t="s">
        <v>497</v>
      </c>
      <c r="P51" s="7"/>
      <c r="Q51" s="8">
        <v>-25921</v>
      </c>
      <c r="V51" t="s">
        <v>497</v>
      </c>
      <c r="W51" s="7"/>
      <c r="X51" s="8">
        <v>-7828</v>
      </c>
      <c r="AC51" t="s">
        <v>497</v>
      </c>
      <c r="AD51" s="7">
        <v>1265</v>
      </c>
      <c r="AE51" s="7">
        <v>1302</v>
      </c>
      <c r="AF51" s="7">
        <v>1268</v>
      </c>
      <c r="AG51" s="7">
        <v>1202</v>
      </c>
      <c r="AH51" s="7">
        <v>1152</v>
      </c>
      <c r="AI51" s="7">
        <v>1108</v>
      </c>
      <c r="AN51" t="s">
        <v>497</v>
      </c>
      <c r="AO51" s="7"/>
      <c r="AP51" s="8">
        <v>-157</v>
      </c>
      <c r="AU51" t="s">
        <v>497</v>
      </c>
      <c r="AV51" s="7"/>
      <c r="AW51" s="8">
        <v>-44</v>
      </c>
    </row>
    <row r="52" spans="1:49" x14ac:dyDescent="0.2">
      <c r="D52" t="s">
        <v>329</v>
      </c>
      <c r="E52" s="7">
        <v>102672</v>
      </c>
      <c r="F52" s="7">
        <v>103652</v>
      </c>
      <c r="G52" s="7">
        <v>98223</v>
      </c>
      <c r="H52" s="7">
        <v>94998</v>
      </c>
      <c r="I52" s="7">
        <v>90775</v>
      </c>
      <c r="J52" s="7">
        <v>87790</v>
      </c>
      <c r="O52" t="s">
        <v>329</v>
      </c>
      <c r="P52" s="7"/>
      <c r="Q52" s="8">
        <v>-14882</v>
      </c>
      <c r="V52" t="s">
        <v>329</v>
      </c>
      <c r="W52" s="7"/>
      <c r="X52" s="8">
        <v>-2985</v>
      </c>
      <c r="AC52" t="s">
        <v>329</v>
      </c>
      <c r="AD52" s="7">
        <v>1287</v>
      </c>
      <c r="AE52" s="7">
        <v>1329</v>
      </c>
      <c r="AF52" s="7">
        <v>1269</v>
      </c>
      <c r="AG52" s="7">
        <v>1214</v>
      </c>
      <c r="AH52" s="7">
        <v>1173</v>
      </c>
      <c r="AI52" s="7">
        <v>1147</v>
      </c>
      <c r="AN52" t="s">
        <v>329</v>
      </c>
      <c r="AO52" s="7"/>
      <c r="AP52" s="8">
        <v>-140</v>
      </c>
      <c r="AU52" t="s">
        <v>329</v>
      </c>
      <c r="AV52" s="7"/>
      <c r="AW52" s="8">
        <v>-26</v>
      </c>
    </row>
    <row r="53" spans="1:49" x14ac:dyDescent="0.2">
      <c r="D53" t="s">
        <v>326</v>
      </c>
      <c r="E53" s="7">
        <v>60773</v>
      </c>
      <c r="F53" s="7">
        <v>63748</v>
      </c>
      <c r="G53" s="7">
        <v>64829</v>
      </c>
      <c r="H53" s="7">
        <v>64335</v>
      </c>
      <c r="I53" s="7">
        <v>64120</v>
      </c>
      <c r="J53" s="7">
        <v>63721</v>
      </c>
      <c r="O53" t="s">
        <v>326</v>
      </c>
      <c r="P53" s="7"/>
      <c r="Q53" s="8">
        <v>2948</v>
      </c>
      <c r="V53" t="s">
        <v>326</v>
      </c>
      <c r="W53" s="7"/>
      <c r="X53" s="8">
        <v>-399</v>
      </c>
      <c r="AC53" t="s">
        <v>326</v>
      </c>
      <c r="AD53" s="7">
        <v>2254</v>
      </c>
      <c r="AE53" s="7">
        <v>2278</v>
      </c>
      <c r="AF53" s="7">
        <v>2225</v>
      </c>
      <c r="AG53" s="7">
        <v>2163</v>
      </c>
      <c r="AH53" s="7">
        <v>2122</v>
      </c>
      <c r="AI53" s="7">
        <v>2076</v>
      </c>
      <c r="AN53" t="s">
        <v>326</v>
      </c>
      <c r="AO53" s="7"/>
      <c r="AP53" s="8">
        <v>-178</v>
      </c>
      <c r="AU53" t="s">
        <v>326</v>
      </c>
      <c r="AV53" s="7"/>
      <c r="AW53" s="8">
        <v>-46</v>
      </c>
    </row>
    <row r="54" spans="1:49" x14ac:dyDescent="0.2">
      <c r="D54" t="s">
        <v>324</v>
      </c>
      <c r="E54" s="7">
        <v>2691</v>
      </c>
      <c r="F54" s="7">
        <v>2845</v>
      </c>
      <c r="G54" s="7">
        <v>2988</v>
      </c>
      <c r="H54" s="7">
        <v>2825</v>
      </c>
      <c r="I54" s="7">
        <v>2806</v>
      </c>
      <c r="J54" s="7">
        <v>2835</v>
      </c>
      <c r="O54" t="s">
        <v>324</v>
      </c>
      <c r="P54" s="7"/>
      <c r="Q54" s="8">
        <v>144</v>
      </c>
      <c r="V54" t="s">
        <v>324</v>
      </c>
      <c r="W54" s="7"/>
      <c r="X54" s="8">
        <v>29</v>
      </c>
      <c r="AC54" t="s">
        <v>324</v>
      </c>
      <c r="AD54" s="7">
        <v>552</v>
      </c>
      <c r="AE54" s="7">
        <v>584</v>
      </c>
      <c r="AF54" s="7">
        <v>591</v>
      </c>
      <c r="AG54" s="7">
        <v>563</v>
      </c>
      <c r="AH54" s="7">
        <v>536</v>
      </c>
      <c r="AI54" s="7">
        <v>524</v>
      </c>
      <c r="AN54" t="s">
        <v>324</v>
      </c>
      <c r="AO54" s="7"/>
      <c r="AP54" s="8">
        <v>-28</v>
      </c>
      <c r="AU54" t="s">
        <v>324</v>
      </c>
      <c r="AV54" s="7"/>
      <c r="AW54" s="8">
        <v>-12</v>
      </c>
    </row>
    <row r="55" spans="1:49" x14ac:dyDescent="0.2">
      <c r="D55" t="s">
        <v>499</v>
      </c>
      <c r="E55" s="7">
        <v>2424</v>
      </c>
      <c r="F55" s="7">
        <v>2540</v>
      </c>
      <c r="G55" s="7">
        <v>2797</v>
      </c>
      <c r="H55" s="7">
        <v>3189</v>
      </c>
      <c r="I55" s="7">
        <v>3751</v>
      </c>
      <c r="J55" s="7">
        <v>4441</v>
      </c>
      <c r="O55" t="s">
        <v>499</v>
      </c>
      <c r="P55" s="7"/>
      <c r="Q55" s="8">
        <v>2017</v>
      </c>
      <c r="V55" t="s">
        <v>499</v>
      </c>
      <c r="W55" s="7"/>
      <c r="X55" s="8">
        <v>690</v>
      </c>
      <c r="AC55" t="s">
        <v>499</v>
      </c>
      <c r="AD55" s="7">
        <v>96</v>
      </c>
      <c r="AE55" s="7">
        <v>107</v>
      </c>
      <c r="AF55" s="7">
        <v>132</v>
      </c>
      <c r="AG55" s="7">
        <v>146</v>
      </c>
      <c r="AH55" s="7">
        <v>160</v>
      </c>
      <c r="AI55" s="7">
        <v>178</v>
      </c>
      <c r="AN55" t="s">
        <v>499</v>
      </c>
      <c r="AO55" s="7"/>
      <c r="AP55" s="8">
        <v>82</v>
      </c>
      <c r="AU55" t="s">
        <v>499</v>
      </c>
      <c r="AV55" s="7"/>
      <c r="AW55" s="8">
        <v>18</v>
      </c>
    </row>
    <row r="56" spans="1:49" x14ac:dyDescent="0.2">
      <c r="D56" t="s">
        <v>354</v>
      </c>
      <c r="E56" s="7">
        <v>70</v>
      </c>
      <c r="F56" s="7">
        <v>71</v>
      </c>
      <c r="G56" s="7">
        <v>64</v>
      </c>
      <c r="H56" s="7">
        <v>90</v>
      </c>
      <c r="I56" s="7">
        <v>98</v>
      </c>
      <c r="J56" s="7">
        <v>109</v>
      </c>
      <c r="O56" t="s">
        <v>354</v>
      </c>
      <c r="P56" s="7"/>
      <c r="Q56" s="8">
        <v>39</v>
      </c>
      <c r="V56" t="s">
        <v>354</v>
      </c>
      <c r="W56" s="7"/>
      <c r="X56" s="8">
        <v>11</v>
      </c>
      <c r="AC56" t="s">
        <v>354</v>
      </c>
      <c r="AD56" s="7">
        <v>6</v>
      </c>
      <c r="AE56" s="7">
        <v>8</v>
      </c>
      <c r="AF56" s="7">
        <v>8</v>
      </c>
      <c r="AG56" s="7">
        <v>10</v>
      </c>
      <c r="AH56" s="7">
        <v>14</v>
      </c>
      <c r="AI56" s="7">
        <v>16</v>
      </c>
      <c r="AN56" t="s">
        <v>354</v>
      </c>
      <c r="AO56" s="7"/>
      <c r="AP56" s="8">
        <v>10</v>
      </c>
      <c r="AU56" t="s">
        <v>354</v>
      </c>
      <c r="AV56" s="7"/>
      <c r="AW56" s="8">
        <v>2</v>
      </c>
    </row>
    <row r="57" spans="1:49" x14ac:dyDescent="0.2">
      <c r="D57" t="s">
        <v>348</v>
      </c>
      <c r="E57" s="7">
        <v>1068</v>
      </c>
      <c r="F57" s="7">
        <v>1263</v>
      </c>
      <c r="G57" s="7">
        <v>1197</v>
      </c>
      <c r="H57" s="7">
        <v>1099</v>
      </c>
      <c r="I57" s="7">
        <v>997</v>
      </c>
      <c r="J57" s="7">
        <v>883</v>
      </c>
      <c r="O57" t="s">
        <v>348</v>
      </c>
      <c r="P57" s="7"/>
      <c r="Q57" s="8">
        <v>-185</v>
      </c>
      <c r="V57" t="s">
        <v>348</v>
      </c>
      <c r="W57" s="7"/>
      <c r="X57" s="8">
        <v>-114</v>
      </c>
      <c r="AC57" t="s">
        <v>348</v>
      </c>
      <c r="AD57" s="7">
        <v>10</v>
      </c>
      <c r="AE57" s="7">
        <v>11</v>
      </c>
      <c r="AF57" s="7">
        <v>11</v>
      </c>
      <c r="AG57" s="7">
        <v>11</v>
      </c>
      <c r="AH57" s="7">
        <v>11</v>
      </c>
      <c r="AI57" s="7">
        <v>10</v>
      </c>
      <c r="AN57" t="s">
        <v>348</v>
      </c>
      <c r="AO57" s="7"/>
      <c r="AP57" s="8">
        <v>0</v>
      </c>
      <c r="AU57" t="s">
        <v>348</v>
      </c>
      <c r="AV57" s="7"/>
      <c r="AW57" s="8">
        <v>-1</v>
      </c>
    </row>
    <row r="58" spans="1:49" x14ac:dyDescent="0.2">
      <c r="D58" t="s">
        <v>353</v>
      </c>
      <c r="E58" s="7">
        <v>221</v>
      </c>
      <c r="F58" s="7">
        <v>228</v>
      </c>
      <c r="G58" s="7">
        <v>229</v>
      </c>
      <c r="H58" s="7">
        <v>221</v>
      </c>
      <c r="I58" s="7">
        <v>188</v>
      </c>
      <c r="J58" s="7">
        <v>194</v>
      </c>
      <c r="O58" t="s">
        <v>353</v>
      </c>
      <c r="P58" s="7"/>
      <c r="Q58" s="8">
        <v>-27</v>
      </c>
      <c r="V58" t="s">
        <v>353</v>
      </c>
      <c r="W58" s="7"/>
      <c r="X58" s="8">
        <v>6</v>
      </c>
      <c r="AC58" t="s">
        <v>353</v>
      </c>
      <c r="AD58" s="7">
        <v>21</v>
      </c>
      <c r="AE58" s="7">
        <v>24</v>
      </c>
      <c r="AF58" s="7">
        <v>25</v>
      </c>
      <c r="AG58" s="7">
        <v>24</v>
      </c>
      <c r="AH58" s="7">
        <v>23</v>
      </c>
      <c r="AI58" s="7">
        <v>21</v>
      </c>
      <c r="AN58" t="s">
        <v>353</v>
      </c>
      <c r="AO58" s="7"/>
      <c r="AP58" s="8">
        <v>0</v>
      </c>
      <c r="AU58" t="s">
        <v>353</v>
      </c>
      <c r="AV58" s="7"/>
      <c r="AW58" s="8">
        <v>-2</v>
      </c>
    </row>
    <row r="59" spans="1:49" x14ac:dyDescent="0.2">
      <c r="C59" t="s">
        <v>489</v>
      </c>
      <c r="D59" t="s">
        <v>494</v>
      </c>
      <c r="E59" s="7">
        <v>10691</v>
      </c>
      <c r="F59" s="7">
        <v>12020</v>
      </c>
      <c r="G59" s="7">
        <v>12727</v>
      </c>
      <c r="H59" s="7">
        <v>12988</v>
      </c>
      <c r="I59" s="7">
        <v>13759</v>
      </c>
      <c r="J59" s="7">
        <v>14197</v>
      </c>
      <c r="N59" t="s">
        <v>489</v>
      </c>
      <c r="O59" t="s">
        <v>494</v>
      </c>
      <c r="P59" s="7"/>
      <c r="Q59" s="8">
        <v>3506</v>
      </c>
      <c r="U59" t="s">
        <v>489</v>
      </c>
      <c r="V59" t="s">
        <v>494</v>
      </c>
      <c r="W59" s="7"/>
      <c r="X59" s="8">
        <v>438</v>
      </c>
      <c r="AB59" t="s">
        <v>489</v>
      </c>
      <c r="AC59" t="s">
        <v>494</v>
      </c>
      <c r="AD59" s="7">
        <v>641</v>
      </c>
      <c r="AE59" s="7">
        <v>710</v>
      </c>
      <c r="AF59" s="7">
        <v>720</v>
      </c>
      <c r="AG59" s="7">
        <v>725</v>
      </c>
      <c r="AH59" s="7">
        <v>759</v>
      </c>
      <c r="AI59" s="7">
        <v>767</v>
      </c>
      <c r="AM59" t="s">
        <v>489</v>
      </c>
      <c r="AN59" t="s">
        <v>494</v>
      </c>
      <c r="AO59" s="7"/>
      <c r="AP59" s="8">
        <v>126</v>
      </c>
      <c r="AT59" t="s">
        <v>489</v>
      </c>
      <c r="AU59" t="s">
        <v>494</v>
      </c>
      <c r="AV59" s="7"/>
      <c r="AW59" s="8">
        <v>8</v>
      </c>
    </row>
    <row r="60" spans="1:49" x14ac:dyDescent="0.2">
      <c r="D60" t="s">
        <v>497</v>
      </c>
      <c r="E60" s="7">
        <v>291566</v>
      </c>
      <c r="F60" s="7">
        <v>291486</v>
      </c>
      <c r="G60" s="7">
        <v>286471</v>
      </c>
      <c r="H60" s="7">
        <v>273239</v>
      </c>
      <c r="I60" s="7">
        <v>261769</v>
      </c>
      <c r="J60" s="7">
        <v>243974</v>
      </c>
      <c r="O60" t="s">
        <v>497</v>
      </c>
      <c r="P60" s="7"/>
      <c r="Q60" s="8">
        <v>-47592</v>
      </c>
      <c r="V60" t="s">
        <v>497</v>
      </c>
      <c r="W60" s="7"/>
      <c r="X60" s="8">
        <v>-17795</v>
      </c>
      <c r="AC60" t="s">
        <v>497</v>
      </c>
      <c r="AD60" s="7">
        <v>2236</v>
      </c>
      <c r="AE60" s="7">
        <v>2287</v>
      </c>
      <c r="AF60" s="7">
        <v>2258</v>
      </c>
      <c r="AG60" s="7">
        <v>2187</v>
      </c>
      <c r="AH60" s="7">
        <v>2105</v>
      </c>
      <c r="AI60" s="7">
        <v>2025</v>
      </c>
      <c r="AN60" t="s">
        <v>497</v>
      </c>
      <c r="AO60" s="7"/>
      <c r="AP60" s="8">
        <v>-211</v>
      </c>
      <c r="AU60" t="s">
        <v>497</v>
      </c>
      <c r="AV60" s="7"/>
      <c r="AW60" s="8">
        <v>-80</v>
      </c>
    </row>
    <row r="61" spans="1:49" x14ac:dyDescent="0.2">
      <c r="D61" t="s">
        <v>329</v>
      </c>
      <c r="E61" s="7">
        <v>190093</v>
      </c>
      <c r="F61" s="7">
        <v>191556</v>
      </c>
      <c r="G61" s="7">
        <v>184618</v>
      </c>
      <c r="H61" s="7">
        <v>179084</v>
      </c>
      <c r="I61" s="7">
        <v>170628</v>
      </c>
      <c r="J61" s="7">
        <v>162230</v>
      </c>
      <c r="O61" t="s">
        <v>329</v>
      </c>
      <c r="P61" s="7"/>
      <c r="Q61" s="8">
        <v>-27863</v>
      </c>
      <c r="V61" t="s">
        <v>329</v>
      </c>
      <c r="W61" s="7"/>
      <c r="X61" s="8">
        <v>-8398</v>
      </c>
      <c r="AC61" t="s">
        <v>329</v>
      </c>
      <c r="AD61" s="7">
        <v>2248</v>
      </c>
      <c r="AE61" s="7">
        <v>2316</v>
      </c>
      <c r="AF61" s="7">
        <v>2289</v>
      </c>
      <c r="AG61" s="7">
        <v>2212</v>
      </c>
      <c r="AH61" s="7">
        <v>2142</v>
      </c>
      <c r="AI61" s="7">
        <v>2068</v>
      </c>
      <c r="AN61" t="s">
        <v>329</v>
      </c>
      <c r="AO61" s="7"/>
      <c r="AP61" s="8">
        <v>-180</v>
      </c>
      <c r="AU61" t="s">
        <v>329</v>
      </c>
      <c r="AV61" s="7"/>
      <c r="AW61" s="8">
        <v>-74</v>
      </c>
    </row>
    <row r="62" spans="1:49" x14ac:dyDescent="0.2">
      <c r="D62" t="s">
        <v>326</v>
      </c>
      <c r="E62" s="7">
        <v>19548</v>
      </c>
      <c r="F62" s="7">
        <v>22060</v>
      </c>
      <c r="G62" s="7">
        <v>23238</v>
      </c>
      <c r="H62" s="7">
        <v>24145</v>
      </c>
      <c r="I62" s="7">
        <v>24696</v>
      </c>
      <c r="J62" s="7">
        <v>24899</v>
      </c>
      <c r="O62" t="s">
        <v>326</v>
      </c>
      <c r="P62" s="7"/>
      <c r="Q62" s="8">
        <v>5351</v>
      </c>
      <c r="V62" t="s">
        <v>326</v>
      </c>
      <c r="W62" s="7"/>
      <c r="X62" s="8">
        <v>203</v>
      </c>
      <c r="AC62" t="s">
        <v>326</v>
      </c>
      <c r="AD62" s="7">
        <v>948</v>
      </c>
      <c r="AE62" s="7">
        <v>1003</v>
      </c>
      <c r="AF62" s="7">
        <v>1005</v>
      </c>
      <c r="AG62" s="7">
        <v>1022</v>
      </c>
      <c r="AH62" s="7">
        <v>1056</v>
      </c>
      <c r="AI62" s="7">
        <v>1036</v>
      </c>
      <c r="AN62" t="s">
        <v>326</v>
      </c>
      <c r="AO62" s="7"/>
      <c r="AP62" s="8">
        <v>88</v>
      </c>
      <c r="AU62" t="s">
        <v>326</v>
      </c>
      <c r="AV62" s="7"/>
      <c r="AW62" s="8">
        <v>-20</v>
      </c>
    </row>
    <row r="63" spans="1:49" x14ac:dyDescent="0.2">
      <c r="D63" t="s">
        <v>324</v>
      </c>
      <c r="E63" s="7">
        <v>944</v>
      </c>
      <c r="F63" s="7">
        <v>958</v>
      </c>
      <c r="G63" s="7">
        <v>959</v>
      </c>
      <c r="H63" s="7">
        <v>1032</v>
      </c>
      <c r="I63" s="7">
        <v>990</v>
      </c>
      <c r="J63" s="7">
        <v>839</v>
      </c>
      <c r="O63" t="s">
        <v>324</v>
      </c>
      <c r="P63" s="7"/>
      <c r="Q63" s="8">
        <v>-105</v>
      </c>
      <c r="V63" t="s">
        <v>324</v>
      </c>
      <c r="W63" s="7"/>
      <c r="X63" s="8">
        <v>-151</v>
      </c>
      <c r="AC63" t="s">
        <v>324</v>
      </c>
      <c r="AD63" s="7">
        <v>203</v>
      </c>
      <c r="AE63" s="7">
        <v>206</v>
      </c>
      <c r="AF63" s="7">
        <v>208</v>
      </c>
      <c r="AG63" s="7">
        <v>215</v>
      </c>
      <c r="AH63" s="7">
        <v>195</v>
      </c>
      <c r="AI63" s="7">
        <v>177</v>
      </c>
      <c r="AN63" t="s">
        <v>324</v>
      </c>
      <c r="AO63" s="7"/>
      <c r="AP63" s="8">
        <v>-26</v>
      </c>
      <c r="AU63" t="s">
        <v>324</v>
      </c>
      <c r="AV63" s="7"/>
      <c r="AW63" s="8">
        <v>-18</v>
      </c>
    </row>
    <row r="64" spans="1:49" x14ac:dyDescent="0.2">
      <c r="D64" t="s">
        <v>499</v>
      </c>
      <c r="E64" s="7">
        <v>1194</v>
      </c>
      <c r="F64" s="7">
        <v>1542</v>
      </c>
      <c r="G64" s="7">
        <v>1665</v>
      </c>
      <c r="H64" s="7">
        <v>2000</v>
      </c>
      <c r="I64" s="7">
        <v>2394</v>
      </c>
      <c r="J64" s="7">
        <v>2870</v>
      </c>
      <c r="O64" t="s">
        <v>499</v>
      </c>
      <c r="P64" s="7"/>
      <c r="Q64" s="8">
        <v>1676</v>
      </c>
      <c r="V64" t="s">
        <v>499</v>
      </c>
      <c r="W64" s="7"/>
      <c r="X64" s="8">
        <v>476</v>
      </c>
      <c r="AC64" t="s">
        <v>499</v>
      </c>
      <c r="AD64" s="7">
        <v>49</v>
      </c>
      <c r="AE64" s="7">
        <v>63</v>
      </c>
      <c r="AF64" s="7">
        <v>70</v>
      </c>
      <c r="AG64" s="7">
        <v>85</v>
      </c>
      <c r="AH64" s="7">
        <v>110</v>
      </c>
      <c r="AI64" s="7">
        <v>118</v>
      </c>
      <c r="AN64" t="s">
        <v>499</v>
      </c>
      <c r="AO64" s="7"/>
      <c r="AP64" s="8">
        <v>69</v>
      </c>
      <c r="AU64" t="s">
        <v>499</v>
      </c>
      <c r="AV64" s="7"/>
      <c r="AW64" s="8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1BFC-5338-4FC9-A5C2-69E9B784E2C5}">
  <sheetPr codeName="Ark6">
    <tabColor theme="4" tint="-0.249977111117893"/>
  </sheetPr>
  <dimension ref="C2:Z51"/>
  <sheetViews>
    <sheetView workbookViewId="0">
      <selection activeCell="C3" sqref="C3:K3"/>
    </sheetView>
  </sheetViews>
  <sheetFormatPr baseColWidth="10" defaultRowHeight="12.75" x14ac:dyDescent="0.2"/>
  <cols>
    <col min="1" max="1" width="22.140625" style="105" customWidth="1"/>
    <col min="2" max="2" width="3.7109375" style="105" customWidth="1"/>
    <col min="3" max="3" width="11.42578125" style="126"/>
    <col min="4" max="4" width="17.85546875" style="105" customWidth="1"/>
    <col min="5" max="11" width="10.5703125" style="105" customWidth="1"/>
    <col min="12" max="12" width="5.28515625" style="105" customWidth="1"/>
    <col min="13" max="13" width="11.42578125" style="126"/>
    <col min="14" max="14" width="21" style="105" customWidth="1"/>
    <col min="15" max="21" width="9.140625" style="105" customWidth="1"/>
    <col min="22" max="16384" width="11.42578125" style="105"/>
  </cols>
  <sheetData>
    <row r="2" spans="3:26" ht="27.75" customHeight="1" x14ac:dyDescent="0.2">
      <c r="C2" s="240" t="str">
        <f>P_vekst!F3</f>
        <v>Antall dekar av ulike planteproduksjoner i Trøndelag perioden 2017 - 2021</v>
      </c>
      <c r="D2" s="240"/>
      <c r="E2" s="240"/>
      <c r="F2" s="240"/>
      <c r="G2" s="240"/>
      <c r="H2" s="240"/>
      <c r="I2" s="240"/>
      <c r="J2" s="240"/>
      <c r="K2" s="240"/>
      <c r="M2" s="240" t="str">
        <f>P_vekst!F4</f>
        <v>Antall foretak med ulike planteproduksjoner i Trøndelag perioden 2017 - 2022</v>
      </c>
      <c r="N2" s="240"/>
      <c r="O2" s="240"/>
      <c r="P2" s="240"/>
      <c r="Q2" s="240"/>
      <c r="R2" s="240"/>
      <c r="S2" s="240"/>
      <c r="T2" s="240"/>
      <c r="U2" s="240"/>
    </row>
    <row r="3" spans="3:26" ht="14.25" customHeight="1" x14ac:dyDescent="0.2">
      <c r="C3" s="241" t="s">
        <v>593</v>
      </c>
      <c r="D3" s="241"/>
      <c r="E3" s="241"/>
      <c r="F3" s="241"/>
      <c r="G3" s="241"/>
      <c r="H3" s="241"/>
      <c r="I3" s="241"/>
      <c r="J3" s="241"/>
      <c r="K3" s="241"/>
      <c r="M3" s="241" t="s">
        <v>593</v>
      </c>
      <c r="N3" s="241"/>
      <c r="O3" s="241"/>
      <c r="P3" s="241"/>
      <c r="Q3" s="241"/>
      <c r="R3" s="241"/>
      <c r="S3" s="241"/>
      <c r="T3" s="241"/>
      <c r="U3" s="241"/>
    </row>
    <row r="4" spans="3:26" s="104" customFormat="1" ht="38.25" x14ac:dyDescent="0.2">
      <c r="C4" s="62" t="s">
        <v>590</v>
      </c>
      <c r="D4" s="63" t="s">
        <v>589</v>
      </c>
      <c r="E4" s="63">
        <f>IF(P_vekst!F10=0," ",P_vekst!F10)</f>
        <v>2017</v>
      </c>
      <c r="F4" s="63">
        <f>IF(P_vekst!G10=0," ",P_vekst!G10)</f>
        <v>2018</v>
      </c>
      <c r="G4" s="63">
        <f>IF(P_vekst!H10=0," ",P_vekst!H10)</f>
        <v>2019</v>
      </c>
      <c r="H4" s="63">
        <f>IF(P_vekst!I10=0," ",P_vekst!I10)</f>
        <v>2020</v>
      </c>
      <c r="I4" s="63">
        <f>IF(P_vekst!J10=0," ",P_vekst!J10)</f>
        <v>2021</v>
      </c>
      <c r="J4" s="63">
        <f>IF(P_vekst!K10=0," ",P_vekst!K10)</f>
        <v>2022</v>
      </c>
      <c r="K4" s="64" t="s">
        <v>591</v>
      </c>
      <c r="L4" s="104" t="str">
        <f>IF(P_vekst!S10=0," ",P_vekst!S10)</f>
        <v xml:space="preserve"> </v>
      </c>
      <c r="M4" s="65" t="s">
        <v>590</v>
      </c>
      <c r="N4" s="66" t="s">
        <v>589</v>
      </c>
      <c r="O4" s="66">
        <f>IF(P_vekst!X10=0," ",P_vekst!X10)</f>
        <v>2017</v>
      </c>
      <c r="P4" s="66">
        <f>IF(P_vekst!Y10=0," ",P_vekst!Y10)</f>
        <v>2018</v>
      </c>
      <c r="Q4" s="66">
        <f>IF(P_vekst!Z10=0," ",P_vekst!Z10)</f>
        <v>2019</v>
      </c>
      <c r="R4" s="66">
        <f>IF(P_vekst!AA10=0," ",P_vekst!AA10)</f>
        <v>2020</v>
      </c>
      <c r="S4" s="66">
        <f>IF(P_vekst!AB10=0," ",P_vekst!AB10)</f>
        <v>2021</v>
      </c>
      <c r="T4" s="66">
        <f>IF(P_vekst!AC10=0," ",P_vekst!AC10)</f>
        <v>2022</v>
      </c>
      <c r="U4" s="67" t="s">
        <v>592</v>
      </c>
      <c r="V4" s="104" t="str">
        <f>IF(P_vekst!AK10=0," ",P_vekst!AK10)</f>
        <v xml:space="preserve"> </v>
      </c>
      <c r="W4" s="104" t="str">
        <f>IF(P_vekst!AL10=0," ",P_vekst!AL10)</f>
        <v xml:space="preserve"> </v>
      </c>
      <c r="X4" s="104" t="str">
        <f>IF(P_vekst!AM10=0," ",P_vekst!AM10)</f>
        <v xml:space="preserve"> </v>
      </c>
      <c r="Y4" s="104" t="str">
        <f>IF(P_vekst!AN10=0," ",P_vekst!AN10)</f>
        <v xml:space="preserve"> </v>
      </c>
      <c r="Z4" s="104" t="str">
        <f>IF(P_vekst!AO10=0," ",P_vekst!AO10)</f>
        <v xml:space="preserve"> </v>
      </c>
    </row>
    <row r="5" spans="3:26" x14ac:dyDescent="0.2">
      <c r="C5" s="243" t="s">
        <v>355</v>
      </c>
      <c r="D5" t="str">
        <f>IF(P_vekst!E11=0," ",P_vekst!E11)</f>
        <v>fulldyrka eng</v>
      </c>
      <c r="E5" s="7">
        <f>IF(P_vekst!F11=0," ",P_vekst!F11)</f>
        <v>928946</v>
      </c>
      <c r="F5" s="7">
        <f>IF(P_vekst!G11=0," ",P_vekst!G11)</f>
        <v>939673</v>
      </c>
      <c r="G5" s="7">
        <f>IF(P_vekst!H11=0," ",P_vekst!H11)</f>
        <v>947474</v>
      </c>
      <c r="H5" s="7">
        <f>IF(P_vekst!I11=0," ",P_vekst!I11)</f>
        <v>951323</v>
      </c>
      <c r="I5" s="7">
        <f>IF(P_vekst!J11=0," ",P_vekst!J11)</f>
        <v>959195</v>
      </c>
      <c r="J5" s="7">
        <f>IF(P_vekst!K11=0," ",P_vekst!K11)</f>
        <v>957668</v>
      </c>
      <c r="K5" s="8">
        <f>IF(P_vekst!R11=0," ",P_vekst!R11)</f>
        <v>28722</v>
      </c>
      <c r="L5" s="105" t="str">
        <f>IF(P_vekst!S11=0," ",P_vekst!S11)</f>
        <v xml:space="preserve"> </v>
      </c>
      <c r="M5" s="242" t="str">
        <f>IF(P_vekst!V11=0," ",P_vekst!V11)</f>
        <v>grovfôr</v>
      </c>
      <c r="N5" s="17" t="str">
        <f>IF(P_vekst!W11=0," ",P_vekst!W11)</f>
        <v>fulldyrka eng</v>
      </c>
      <c r="O5" s="18">
        <f>IF(P_vekst!X11=0," ",P_vekst!X11)</f>
        <v>4428</v>
      </c>
      <c r="P5" s="18">
        <f>IF(P_vekst!Y11=0," ",P_vekst!Y11)</f>
        <v>4356</v>
      </c>
      <c r="Q5" s="18">
        <f>IF(P_vekst!Z11=0," ",P_vekst!Z11)</f>
        <v>4276</v>
      </c>
      <c r="R5" s="18">
        <f>IF(P_vekst!AA11=0," ",P_vekst!AA11)</f>
        <v>4203</v>
      </c>
      <c r="S5" s="18">
        <f>IF(P_vekst!AB11=0," ",P_vekst!AB11)</f>
        <v>4117</v>
      </c>
      <c r="T5" s="18">
        <f>IF(P_vekst!AC11=0," ",P_vekst!AC11)</f>
        <v>4019</v>
      </c>
      <c r="U5" s="19">
        <f>IF(P_vekst!AJ11=0," ",P_vekst!AJ11)</f>
        <v>-409</v>
      </c>
      <c r="V5" s="105" t="str">
        <f>IF(P_vekst!AK11=0," ",P_vekst!AK11)</f>
        <v xml:space="preserve"> </v>
      </c>
      <c r="W5" s="105" t="str">
        <f>IF(P_vekst!AL11=0," ",P_vekst!AL11)</f>
        <v xml:space="preserve"> </v>
      </c>
      <c r="X5" s="105" t="str">
        <f>IF(P_vekst!AM11=0," ",P_vekst!AM11)</f>
        <v xml:space="preserve"> </v>
      </c>
      <c r="Y5" s="105" t="str">
        <f>IF(P_vekst!AN11=0," ",P_vekst!AN11)</f>
        <v xml:space="preserve"> </v>
      </c>
      <c r="Z5" s="105" t="str">
        <f>IF(P_vekst!AO11=0," ",P_vekst!AO11)</f>
        <v xml:space="preserve"> </v>
      </c>
    </row>
    <row r="6" spans="3:26" x14ac:dyDescent="0.2">
      <c r="C6" s="242"/>
      <c r="D6" t="str">
        <f>IF(P_vekst!E12=0," ",P_vekst!E12)</f>
        <v>innmarksbeite</v>
      </c>
      <c r="E6" s="7">
        <f>IF(P_vekst!F12=0," ",P_vekst!F12)</f>
        <v>182701</v>
      </c>
      <c r="F6" s="7">
        <f>IF(P_vekst!G12=0," ",P_vekst!G12)</f>
        <v>181061</v>
      </c>
      <c r="G6" s="7">
        <f>IF(P_vekst!H12=0," ",P_vekst!H12)</f>
        <v>180089</v>
      </c>
      <c r="H6" s="7">
        <f>IF(P_vekst!I12=0," ",P_vekst!I12)</f>
        <v>176894</v>
      </c>
      <c r="I6" s="7">
        <f>IF(P_vekst!J12=0," ",P_vekst!J12)</f>
        <v>176168</v>
      </c>
      <c r="J6" s="7">
        <f>IF(P_vekst!K12=0," ",P_vekst!K12)</f>
        <v>173774</v>
      </c>
      <c r="K6" s="8">
        <f>IF(P_vekst!R12=0," ",P_vekst!R12)</f>
        <v>-8927</v>
      </c>
      <c r="L6" s="105" t="str">
        <f>IF(P_vekst!S12=0," ",P_vekst!S12)</f>
        <v xml:space="preserve"> </v>
      </c>
      <c r="M6" s="242"/>
      <c r="N6" t="str">
        <f>IF(P_vekst!W12=0," ",P_vekst!W12)</f>
        <v>andre grovfôrvekster</v>
      </c>
      <c r="O6" s="20">
        <f>IF(P_vekst!X12=0," ",P_vekst!X12)</f>
        <v>471</v>
      </c>
      <c r="P6" s="20">
        <f>IF(P_vekst!Y12=0," ",P_vekst!Y12)</f>
        <v>479</v>
      </c>
      <c r="Q6" s="20">
        <f>IF(P_vekst!Z12=0," ",P_vekst!Z12)</f>
        <v>454</v>
      </c>
      <c r="R6" s="20">
        <f>IF(P_vekst!AA12=0," ",P_vekst!AA12)</f>
        <v>444</v>
      </c>
      <c r="S6" s="20">
        <f>IF(P_vekst!AB12=0," ",P_vekst!AB12)</f>
        <v>409</v>
      </c>
      <c r="T6" s="20">
        <f>IF(P_vekst!AC12=0," ",P_vekst!AC12)</f>
        <v>365</v>
      </c>
      <c r="U6" s="16">
        <f>IF(P_vekst!AJ12=0," ",P_vekst!AJ12)</f>
        <v>-349</v>
      </c>
      <c r="V6" s="105" t="str">
        <f>IF(P_vekst!AK12=0," ",P_vekst!AK12)</f>
        <v xml:space="preserve"> </v>
      </c>
      <c r="W6" s="105" t="str">
        <f>IF(P_vekst!AL12=0," ",P_vekst!AL12)</f>
        <v xml:space="preserve"> </v>
      </c>
      <c r="X6" s="105" t="str">
        <f>IF(P_vekst!AM12=0," ",P_vekst!AM12)</f>
        <v xml:space="preserve"> </v>
      </c>
      <c r="Y6" s="105" t="str">
        <f>IF(P_vekst!AN12=0," ",P_vekst!AN12)</f>
        <v xml:space="preserve"> </v>
      </c>
      <c r="Z6" s="105" t="str">
        <f>IF(P_vekst!AO12=0," ",P_vekst!AO12)</f>
        <v xml:space="preserve"> </v>
      </c>
    </row>
    <row r="7" spans="3:26" x14ac:dyDescent="0.2">
      <c r="C7" s="242"/>
      <c r="D7" t="str">
        <f>IF(P_vekst!E13=0," ",P_vekst!E13)</f>
        <v>overflatedyrka eng</v>
      </c>
      <c r="E7" s="7">
        <f>IF(P_vekst!F13=0," ",P_vekst!F13)</f>
        <v>16047</v>
      </c>
      <c r="F7" s="7">
        <f>IF(P_vekst!G13=0," ",P_vekst!G13)</f>
        <v>16001</v>
      </c>
      <c r="G7" s="7">
        <f>IF(P_vekst!H13=0," ",P_vekst!H13)</f>
        <v>16125</v>
      </c>
      <c r="H7" s="7">
        <f>IF(P_vekst!I13=0," ",P_vekst!I13)</f>
        <v>16582</v>
      </c>
      <c r="I7" s="7">
        <f>IF(P_vekst!J13=0," ",P_vekst!J13)</f>
        <v>17004</v>
      </c>
      <c r="J7" s="7">
        <f>IF(P_vekst!K13=0," ",P_vekst!K13)</f>
        <v>16964</v>
      </c>
      <c r="K7" s="8">
        <f>IF(P_vekst!R13=0," ",P_vekst!R13)</f>
        <v>917</v>
      </c>
      <c r="L7" s="105" t="str">
        <f>IF(P_vekst!S13=0," ",P_vekst!S13)</f>
        <v xml:space="preserve"> </v>
      </c>
      <c r="M7" s="242"/>
      <c r="N7" t="str">
        <f>IF(P_vekst!W13=0," ",P_vekst!W13)</f>
        <v>innmarksbeite</v>
      </c>
      <c r="O7" s="20">
        <f>IF(P_vekst!X13=0," ",P_vekst!X13)</f>
        <v>3426</v>
      </c>
      <c r="P7" s="20">
        <f>IF(P_vekst!Y13=0," ",P_vekst!Y13)</f>
        <v>3355</v>
      </c>
      <c r="Q7" s="20">
        <f>IF(P_vekst!Z13=0," ",P_vekst!Z13)</f>
        <v>3268</v>
      </c>
      <c r="R7" s="20">
        <f>IF(P_vekst!AA13=0," ",P_vekst!AA13)</f>
        <v>3213</v>
      </c>
      <c r="S7" s="20">
        <f>IF(P_vekst!AB13=0," ",P_vekst!AB13)</f>
        <v>3146</v>
      </c>
      <c r="T7" s="20">
        <f>IF(P_vekst!AC13=0," ",P_vekst!AC13)</f>
        <v>3077</v>
      </c>
      <c r="U7" s="16">
        <f>IF(P_vekst!AJ13=0," ",P_vekst!AJ13)</f>
        <v>18</v>
      </c>
      <c r="V7" s="105" t="str">
        <f>IF(P_vekst!AK13=0," ",P_vekst!AK13)</f>
        <v xml:space="preserve"> </v>
      </c>
      <c r="W7" s="105" t="str">
        <f>IF(P_vekst!AL13=0," ",P_vekst!AL13)</f>
        <v xml:space="preserve"> </v>
      </c>
      <c r="X7" s="105" t="str">
        <f>IF(P_vekst!AM13=0," ",P_vekst!AM13)</f>
        <v xml:space="preserve"> </v>
      </c>
      <c r="Y7" s="105" t="str">
        <f>IF(P_vekst!AN13=0," ",P_vekst!AN13)</f>
        <v xml:space="preserve"> </v>
      </c>
      <c r="Z7" s="105" t="str">
        <f>IF(P_vekst!AO13=0," ",P_vekst!AO13)</f>
        <v xml:space="preserve"> </v>
      </c>
    </row>
    <row r="8" spans="3:26" x14ac:dyDescent="0.2">
      <c r="C8" s="242"/>
      <c r="D8" t="str">
        <f>IF(P_vekst!E14=0," ",P_vekst!E14)</f>
        <v>andre grovfôrvekster</v>
      </c>
      <c r="E8" s="7">
        <f>IF(P_vekst!F14=0," ",P_vekst!F14)</f>
        <v>20477</v>
      </c>
      <c r="F8" s="7">
        <f>IF(P_vekst!G14=0," ",P_vekst!G14)</f>
        <v>21955</v>
      </c>
      <c r="G8" s="7">
        <f>IF(P_vekst!H14=0," ",P_vekst!H14)</f>
        <v>22095</v>
      </c>
      <c r="H8" s="7">
        <f>IF(P_vekst!I14=0," ",P_vekst!I14)</f>
        <v>22624</v>
      </c>
      <c r="I8" s="7">
        <f>IF(P_vekst!J14=0," ",P_vekst!J14)</f>
        <v>22148</v>
      </c>
      <c r="J8" s="7">
        <f>IF(P_vekst!K14=0," ",P_vekst!K14)</f>
        <v>19148</v>
      </c>
      <c r="K8" s="8">
        <f>IF(P_vekst!R14=0," ",P_vekst!R14)</f>
        <v>-1329</v>
      </c>
      <c r="L8" s="105" t="str">
        <f>IF(P_vekst!S14=0," ",P_vekst!S14)</f>
        <v xml:space="preserve"> </v>
      </c>
      <c r="M8" s="242"/>
      <c r="N8" t="str">
        <f>IF(P_vekst!W14=0," ",P_vekst!W14)</f>
        <v>overflatedyrka eng</v>
      </c>
      <c r="O8" s="20">
        <f>IF(P_vekst!X14=0," ",P_vekst!X14)</f>
        <v>1203</v>
      </c>
      <c r="P8" s="20">
        <f>IF(P_vekst!Y14=0," ",P_vekst!Y14)</f>
        <v>1217</v>
      </c>
      <c r="Q8" s="20">
        <f>IF(P_vekst!Z14=0," ",P_vekst!Z14)</f>
        <v>1217</v>
      </c>
      <c r="R8" s="20">
        <f>IF(P_vekst!AA14=0," ",P_vekst!AA14)</f>
        <v>1219</v>
      </c>
      <c r="S8" s="20">
        <f>IF(P_vekst!AB14=0," ",P_vekst!AB14)</f>
        <v>1228</v>
      </c>
      <c r="T8" s="20">
        <f>IF(P_vekst!AC14=0," ",P_vekst!AC14)</f>
        <v>1221</v>
      </c>
      <c r="U8" s="16">
        <f>IF(P_vekst!AJ14=0," ",P_vekst!AJ14)</f>
        <v>-106</v>
      </c>
      <c r="V8" s="105" t="str">
        <f>IF(P_vekst!AK14=0," ",P_vekst!AK14)</f>
        <v xml:space="preserve"> </v>
      </c>
      <c r="W8" s="105" t="str">
        <f>IF(P_vekst!AL14=0," ",P_vekst!AL14)</f>
        <v xml:space="preserve"> </v>
      </c>
      <c r="X8" s="105" t="str">
        <f>IF(P_vekst!AM14=0," ",P_vekst!AM14)</f>
        <v xml:space="preserve"> </v>
      </c>
      <c r="Y8" s="105" t="str">
        <f>IF(P_vekst!AN14=0," ",P_vekst!AN14)</f>
        <v xml:space="preserve"> </v>
      </c>
      <c r="Z8" s="105" t="str">
        <f>IF(P_vekst!AO14=0," ",P_vekst!AO14)</f>
        <v xml:space="preserve"> </v>
      </c>
    </row>
    <row r="9" spans="3:26" x14ac:dyDescent="0.2">
      <c r="C9" s="242"/>
      <c r="D9" t="str">
        <f>IF(P_vekst!E15=0," ",P_vekst!E15)</f>
        <v>grønngjødsling</v>
      </c>
      <c r="E9" s="7">
        <f>IF(P_vekst!F15=0," ",P_vekst!F15)</f>
        <v>436</v>
      </c>
      <c r="F9" s="7">
        <f>IF(P_vekst!G15=0," ",P_vekst!G15)</f>
        <v>521</v>
      </c>
      <c r="G9" s="7">
        <f>IF(P_vekst!H15=0," ",P_vekst!H15)</f>
        <v>516</v>
      </c>
      <c r="H9" s="7">
        <f>IF(P_vekst!I15=0," ",P_vekst!I15)</f>
        <v>448</v>
      </c>
      <c r="I9" s="7">
        <f>IF(P_vekst!J15=0," ",P_vekst!J15)</f>
        <v>150</v>
      </c>
      <c r="J9" s="7">
        <f>IF(P_vekst!K15=0," ",P_vekst!K15)</f>
        <v>259</v>
      </c>
      <c r="K9" s="8">
        <f>IF(P_vekst!R15=0," ",P_vekst!R15)</f>
        <v>-177</v>
      </c>
      <c r="L9" s="105" t="str">
        <f>IF(P_vekst!S15=0," ",P_vekst!S15)</f>
        <v xml:space="preserve"> </v>
      </c>
      <c r="M9" s="242"/>
      <c r="N9" s="21" t="str">
        <f>IF(P_vekst!W15=0," ",P_vekst!W15)</f>
        <v>grønngjødsling</v>
      </c>
      <c r="O9" s="22">
        <f>IF(P_vekst!X15=0," ",P_vekst!X15)</f>
        <v>25</v>
      </c>
      <c r="P9" s="22">
        <f>IF(P_vekst!Y15=0," ",P_vekst!Y15)</f>
        <v>22</v>
      </c>
      <c r="Q9" s="22">
        <f>IF(P_vekst!Z15=0," ",P_vekst!Z15)</f>
        <v>20</v>
      </c>
      <c r="R9" s="22">
        <f>IF(P_vekst!AA15=0," ",P_vekst!AA15)</f>
        <v>24</v>
      </c>
      <c r="S9" s="22">
        <f>IF(P_vekst!AB15=0," ",P_vekst!AB15)</f>
        <v>19</v>
      </c>
      <c r="T9" s="22">
        <f>IF(P_vekst!AC15=0," ",P_vekst!AC15)</f>
        <v>22</v>
      </c>
      <c r="U9" s="23">
        <f>IF(P_vekst!AJ15=0," ",P_vekst!AJ15)</f>
        <v>-3</v>
      </c>
      <c r="V9" s="105" t="str">
        <f>IF(P_vekst!AK15=0," ",P_vekst!AK15)</f>
        <v xml:space="preserve"> </v>
      </c>
      <c r="W9" s="105" t="str">
        <f>IF(P_vekst!AL15=0," ",P_vekst!AL15)</f>
        <v xml:space="preserve"> </v>
      </c>
      <c r="X9" s="105" t="str">
        <f>IF(P_vekst!AM15=0," ",P_vekst!AM15)</f>
        <v xml:space="preserve"> </v>
      </c>
      <c r="Y9" s="105" t="str">
        <f>IF(P_vekst!AN15=0," ",P_vekst!AN15)</f>
        <v xml:space="preserve"> </v>
      </c>
      <c r="Z9" s="105" t="str">
        <f>IF(P_vekst!AO15=0," ",P_vekst!AO15)</f>
        <v xml:space="preserve"> </v>
      </c>
    </row>
    <row r="10" spans="3:26" x14ac:dyDescent="0.2">
      <c r="C10" s="242" t="s">
        <v>364</v>
      </c>
      <c r="D10" s="49" t="str">
        <f>IF(P_vekst!E16=0," ",P_vekst!E16)</f>
        <v>bygg</v>
      </c>
      <c r="E10" s="50">
        <f>IF(P_vekst!F16=0," ",P_vekst!F16)</f>
        <v>410006</v>
      </c>
      <c r="F10" s="50">
        <f>IF(P_vekst!G16=0," ",P_vekst!G16)</f>
        <v>392899</v>
      </c>
      <c r="G10" s="50">
        <f>IF(P_vekst!H16=0," ",P_vekst!H16)</f>
        <v>389111</v>
      </c>
      <c r="H10" s="50">
        <f>IF(P_vekst!I16=0," ",P_vekst!I16)</f>
        <v>395041</v>
      </c>
      <c r="I10" s="50">
        <f>IF(P_vekst!J16=0," ",P_vekst!J16)</f>
        <v>388695</v>
      </c>
      <c r="J10" s="50">
        <f>IF(P_vekst!K16=0," ",P_vekst!K16)</f>
        <v>379463</v>
      </c>
      <c r="K10" s="51">
        <f>IF(P_vekst!R16=0," ",P_vekst!R16)</f>
        <v>-30543</v>
      </c>
      <c r="L10" s="105" t="str">
        <f>IF(P_vekst!S16=0," ",P_vekst!S16)</f>
        <v xml:space="preserve"> </v>
      </c>
      <c r="M10" s="242" t="str">
        <f>IF(P_vekst!V16=0," ",P_vekst!V16)</f>
        <v>korn</v>
      </c>
      <c r="N10" t="str">
        <f>IF(P_vekst!W16=0," ",P_vekst!W16)</f>
        <v>bygg</v>
      </c>
      <c r="O10" s="15">
        <f>IF(P_vekst!X16=0," ",P_vekst!X16)</f>
        <v>2105</v>
      </c>
      <c r="P10" s="15">
        <f>IF(P_vekst!Y16=0," ",P_vekst!Y16)</f>
        <v>1997</v>
      </c>
      <c r="Q10" s="15">
        <f>IF(P_vekst!Z16=0," ",P_vekst!Z16)</f>
        <v>1963</v>
      </c>
      <c r="R10" s="15">
        <f>IF(P_vekst!AA16=0," ",P_vekst!AA16)</f>
        <v>1961</v>
      </c>
      <c r="S10" s="15">
        <f>IF(P_vekst!AB16=0," ",P_vekst!AB16)</f>
        <v>1912</v>
      </c>
      <c r="T10" s="15">
        <f>IF(P_vekst!AC16=0," ",P_vekst!AC16)</f>
        <v>1824</v>
      </c>
      <c r="U10" s="16">
        <f>IF(P_vekst!AJ16=0," ",P_vekst!AJ16)</f>
        <v>-281</v>
      </c>
      <c r="V10" s="105" t="str">
        <f>IF(P_vekst!AK16=0," ",P_vekst!AK16)</f>
        <v xml:space="preserve"> </v>
      </c>
      <c r="W10" s="105" t="str">
        <f>IF(P_vekst!AL16=0," ",P_vekst!AL16)</f>
        <v xml:space="preserve"> </v>
      </c>
      <c r="X10" s="105" t="str">
        <f>IF(P_vekst!AM16=0," ",P_vekst!AM16)</f>
        <v xml:space="preserve"> </v>
      </c>
      <c r="Y10" s="105" t="str">
        <f>IF(P_vekst!AN16=0," ",P_vekst!AN16)</f>
        <v xml:space="preserve"> </v>
      </c>
      <c r="Z10" s="105" t="str">
        <f>IF(P_vekst!AO16=0," ",P_vekst!AO16)</f>
        <v xml:space="preserve"> </v>
      </c>
    </row>
    <row r="11" spans="3:26" x14ac:dyDescent="0.2">
      <c r="C11" s="242"/>
      <c r="D11" t="str">
        <f>IF(P_vekst!E17=0," ",P_vekst!E17)</f>
        <v>havre</v>
      </c>
      <c r="E11" s="7">
        <f>IF(P_vekst!F17=0," ",P_vekst!F17)</f>
        <v>41993</v>
      </c>
      <c r="F11" s="7">
        <f>IF(P_vekst!G17=0," ",P_vekst!G17)</f>
        <v>48373</v>
      </c>
      <c r="G11" s="7">
        <f>IF(P_vekst!H17=0," ",P_vekst!H17)</f>
        <v>40663</v>
      </c>
      <c r="H11" s="7">
        <f>IF(P_vekst!I17=0," ",P_vekst!I17)</f>
        <v>40693</v>
      </c>
      <c r="I11" s="7">
        <f>IF(P_vekst!J17=0," ",P_vekst!J17)</f>
        <v>40606</v>
      </c>
      <c r="J11" s="7">
        <f>IF(P_vekst!K17=0," ",P_vekst!K17)</f>
        <v>39109</v>
      </c>
      <c r="K11" s="8">
        <f>IF(P_vekst!R17=0," ",P_vekst!R17)</f>
        <v>-2884</v>
      </c>
      <c r="L11" s="105" t="str">
        <f>IF(P_vekst!S17=0," ",P_vekst!S17)</f>
        <v xml:space="preserve"> </v>
      </c>
      <c r="M11" s="242"/>
      <c r="N11" t="str">
        <f>IF(P_vekst!W17=0," ",P_vekst!W17)</f>
        <v>havre</v>
      </c>
      <c r="O11" s="15">
        <f>IF(P_vekst!X17=0," ",P_vekst!X17)</f>
        <v>467</v>
      </c>
      <c r="P11" s="15">
        <f>IF(P_vekst!Y17=0," ",P_vekst!Y17)</f>
        <v>477</v>
      </c>
      <c r="Q11" s="15">
        <f>IF(P_vekst!Z17=0," ",P_vekst!Z17)</f>
        <v>434</v>
      </c>
      <c r="R11" s="15">
        <f>IF(P_vekst!AA17=0," ",P_vekst!AA17)</f>
        <v>423</v>
      </c>
      <c r="S11" s="15">
        <f>IF(P_vekst!AB17=0," ",P_vekst!AB17)</f>
        <v>442</v>
      </c>
      <c r="T11" s="15">
        <f>IF(P_vekst!AC17=0," ",P_vekst!AC17)</f>
        <v>410</v>
      </c>
      <c r="U11" s="16">
        <f>IF(P_vekst!AJ17=0," ",P_vekst!AJ17)</f>
        <v>-57</v>
      </c>
      <c r="V11" s="105" t="str">
        <f>IF(P_vekst!AK17=0," ",P_vekst!AK17)</f>
        <v xml:space="preserve"> </v>
      </c>
      <c r="W11" s="105" t="str">
        <f>IF(P_vekst!AL17=0," ",P_vekst!AL17)</f>
        <v xml:space="preserve"> </v>
      </c>
      <c r="X11" s="105" t="str">
        <f>IF(P_vekst!AM17=0," ",P_vekst!AM17)</f>
        <v xml:space="preserve"> </v>
      </c>
      <c r="Y11" s="105" t="str">
        <f>IF(P_vekst!AN17=0," ",P_vekst!AN17)</f>
        <v xml:space="preserve"> </v>
      </c>
      <c r="Z11" s="105" t="str">
        <f>IF(P_vekst!AO17=0," ",P_vekst!AO17)</f>
        <v xml:space="preserve"> </v>
      </c>
    </row>
    <row r="12" spans="3:26" x14ac:dyDescent="0.2">
      <c r="C12" s="242"/>
      <c r="D12" t="str">
        <f>IF(P_vekst!E18=0," ",P_vekst!E18)</f>
        <v>høsthvete</v>
      </c>
      <c r="E12" s="7">
        <f>IF(P_vekst!F18=0," ",P_vekst!F18)</f>
        <v>4910</v>
      </c>
      <c r="F12" s="7">
        <f>IF(P_vekst!G18=0," ",P_vekst!G18)</f>
        <v>5599</v>
      </c>
      <c r="G12" s="7">
        <f>IF(P_vekst!H18=0," ",P_vekst!H18)</f>
        <v>6815</v>
      </c>
      <c r="H12" s="7">
        <f>IF(P_vekst!I18=0," ",P_vekst!I18)</f>
        <v>5040</v>
      </c>
      <c r="I12" s="7">
        <f>IF(P_vekst!J18=0," ",P_vekst!J18)</f>
        <v>5058</v>
      </c>
      <c r="J12" s="7">
        <f>IF(P_vekst!K18=0," ",P_vekst!K18)</f>
        <v>13674</v>
      </c>
      <c r="K12" s="8">
        <f>IF(P_vekst!R18=0," ",P_vekst!R18)</f>
        <v>8764</v>
      </c>
      <c r="L12" s="105" t="str">
        <f>IF(P_vekst!S18=0," ",P_vekst!S18)</f>
        <v xml:space="preserve"> </v>
      </c>
      <c r="M12" s="242"/>
      <c r="N12" t="str">
        <f>IF(P_vekst!W18=0," ",P_vekst!W18)</f>
        <v>høsthvete</v>
      </c>
      <c r="O12" s="15">
        <f>IF(P_vekst!X18=0," ",P_vekst!X18)</f>
        <v>62</v>
      </c>
      <c r="P12" s="15">
        <f>IF(P_vekst!Y18=0," ",P_vekst!Y18)</f>
        <v>64</v>
      </c>
      <c r="Q12" s="15">
        <f>IF(P_vekst!Z18=0," ",P_vekst!Z18)</f>
        <v>79</v>
      </c>
      <c r="R12" s="15">
        <f>IF(P_vekst!AA18=0," ",P_vekst!AA18)</f>
        <v>65</v>
      </c>
      <c r="S12" s="15">
        <f>IF(P_vekst!AB18=0," ",P_vekst!AB18)</f>
        <v>70</v>
      </c>
      <c r="T12" s="15">
        <f>IF(P_vekst!AC18=0," ",P_vekst!AC18)</f>
        <v>135</v>
      </c>
      <c r="U12" s="16">
        <f>IF(P_vekst!AJ18=0," ",P_vekst!AJ18)</f>
        <v>73</v>
      </c>
      <c r="V12" s="105" t="str">
        <f>IF(P_vekst!AK18=0," ",P_vekst!AK18)</f>
        <v xml:space="preserve"> </v>
      </c>
      <c r="W12" s="105" t="str">
        <f>IF(P_vekst!AL18=0," ",P_vekst!AL18)</f>
        <v xml:space="preserve"> </v>
      </c>
      <c r="X12" s="105" t="str">
        <f>IF(P_vekst!AM18=0," ",P_vekst!AM18)</f>
        <v xml:space="preserve"> </v>
      </c>
      <c r="Y12" s="105" t="str">
        <f>IF(P_vekst!AN18=0," ",P_vekst!AN18)</f>
        <v xml:space="preserve"> </v>
      </c>
      <c r="Z12" s="105" t="str">
        <f>IF(P_vekst!AO18=0," ",P_vekst!AO18)</f>
        <v xml:space="preserve"> </v>
      </c>
    </row>
    <row r="13" spans="3:26" x14ac:dyDescent="0.2">
      <c r="C13" s="242"/>
      <c r="D13" t="str">
        <f>IF(P_vekst!E19=0," ",P_vekst!E19)</f>
        <v>vårhvete</v>
      </c>
      <c r="E13" s="7">
        <f>IF(P_vekst!F19=0," ",P_vekst!F19)</f>
        <v>4805</v>
      </c>
      <c r="F13" s="7">
        <f>IF(P_vekst!G19=0," ",P_vekst!G19)</f>
        <v>4936</v>
      </c>
      <c r="G13" s="7">
        <f>IF(P_vekst!H19=0," ",P_vekst!H19)</f>
        <v>6034</v>
      </c>
      <c r="H13" s="7">
        <f>IF(P_vekst!I19=0," ",P_vekst!I19)</f>
        <v>4747</v>
      </c>
      <c r="I13" s="7">
        <f>IF(P_vekst!J19=0," ",P_vekst!J19)</f>
        <v>6902</v>
      </c>
      <c r="J13" s="7">
        <f>IF(P_vekst!K19=0," ",P_vekst!K19)</f>
        <v>9370</v>
      </c>
      <c r="K13" s="8">
        <f>IF(P_vekst!R19=0," ",P_vekst!R19)</f>
        <v>4565</v>
      </c>
      <c r="L13" s="105" t="str">
        <f>IF(P_vekst!S19=0," ",P_vekst!S19)</f>
        <v xml:space="preserve"> </v>
      </c>
      <c r="M13" s="242"/>
      <c r="N13" t="str">
        <f>IF(P_vekst!W19=0," ",P_vekst!W19)</f>
        <v>vårhvete</v>
      </c>
      <c r="O13" s="15">
        <f>IF(P_vekst!X19=0," ",P_vekst!X19)</f>
        <v>61</v>
      </c>
      <c r="P13" s="15">
        <f>IF(P_vekst!Y19=0," ",P_vekst!Y19)</f>
        <v>59</v>
      </c>
      <c r="Q13" s="15">
        <f>IF(P_vekst!Z19=0," ",P_vekst!Z19)</f>
        <v>65</v>
      </c>
      <c r="R13" s="15">
        <f>IF(P_vekst!AA19=0," ",P_vekst!AA19)</f>
        <v>56</v>
      </c>
      <c r="S13" s="15">
        <f>IF(P_vekst!AB19=0," ",P_vekst!AB19)</f>
        <v>93</v>
      </c>
      <c r="T13" s="15">
        <f>IF(P_vekst!AC19=0," ",P_vekst!AC19)</f>
        <v>111</v>
      </c>
      <c r="U13" s="16">
        <f>IF(P_vekst!AJ19=0," ",P_vekst!AJ19)</f>
        <v>50</v>
      </c>
      <c r="V13" s="105" t="str">
        <f>IF(P_vekst!AK19=0," ",P_vekst!AK19)</f>
        <v xml:space="preserve"> </v>
      </c>
      <c r="W13" s="105" t="str">
        <f>IF(P_vekst!AL19=0," ",P_vekst!AL19)</f>
        <v xml:space="preserve"> </v>
      </c>
      <c r="X13" s="105" t="str">
        <f>IF(P_vekst!AM19=0," ",P_vekst!AM19)</f>
        <v xml:space="preserve"> </v>
      </c>
      <c r="Y13" s="105" t="str">
        <f>IF(P_vekst!AN19=0," ",P_vekst!AN19)</f>
        <v xml:space="preserve"> </v>
      </c>
      <c r="Z13" s="105" t="str">
        <f>IF(P_vekst!AO19=0," ",P_vekst!AO19)</f>
        <v xml:space="preserve"> </v>
      </c>
    </row>
    <row r="14" spans="3:26" x14ac:dyDescent="0.2">
      <c r="C14" s="242"/>
      <c r="D14" t="str">
        <f>IF(P_vekst!E20=0," ",P_vekst!E20)</f>
        <v>annet korn</v>
      </c>
      <c r="E14" s="7">
        <f>IF(P_vekst!F20=0," ",P_vekst!F20)</f>
        <v>101</v>
      </c>
      <c r="F14" s="7">
        <f>IF(P_vekst!G20=0," ",P_vekst!G20)</f>
        <v>63</v>
      </c>
      <c r="G14" s="7">
        <f>IF(P_vekst!H20=0," ",P_vekst!H20)</f>
        <v>36</v>
      </c>
      <c r="H14" s="7">
        <f>IF(P_vekst!I20=0," ",P_vekst!I20)</f>
        <v>87</v>
      </c>
      <c r="I14" s="7">
        <f>IF(P_vekst!J20=0," ",P_vekst!J20)</f>
        <v>156</v>
      </c>
      <c r="J14" s="7">
        <f>IF(P_vekst!K20=0," ",P_vekst!K20)</f>
        <v>85</v>
      </c>
      <c r="K14" s="8">
        <f>IF(P_vekst!R20=0," ",P_vekst!R20)</f>
        <v>-16</v>
      </c>
      <c r="L14" s="105" t="str">
        <f>IF(P_vekst!S20=0," ",P_vekst!S20)</f>
        <v xml:space="preserve"> </v>
      </c>
      <c r="M14" s="242"/>
      <c r="N14" t="str">
        <f>IF(P_vekst!W20=0," ",P_vekst!W20)</f>
        <v>annet korn</v>
      </c>
      <c r="O14" s="15">
        <f>IF(P_vekst!X20=0," ",P_vekst!X20)</f>
        <v>4</v>
      </c>
      <c r="P14" s="15">
        <f>IF(P_vekst!Y20=0," ",P_vekst!Y20)</f>
        <v>3</v>
      </c>
      <c r="Q14" s="15">
        <f>IF(P_vekst!Z20=0," ",P_vekst!Z20)</f>
        <v>2</v>
      </c>
      <c r="R14" s="15">
        <f>IF(P_vekst!AA20=0," ",P_vekst!AA20)</f>
        <v>3</v>
      </c>
      <c r="S14" s="15">
        <f>IF(P_vekst!AB20=0," ",P_vekst!AB20)</f>
        <v>4</v>
      </c>
      <c r="T14" s="15">
        <f>IF(P_vekst!AC20=0," ",P_vekst!AC20)</f>
        <v>3</v>
      </c>
      <c r="U14" s="16">
        <f>IF(P_vekst!AJ20=0," ",P_vekst!AJ20)</f>
        <v>-1</v>
      </c>
      <c r="V14" s="105" t="str">
        <f>IF(P_vekst!AK20=0," ",P_vekst!AK20)</f>
        <v xml:space="preserve"> </v>
      </c>
      <c r="W14" s="105" t="str">
        <f>IF(P_vekst!AL20=0," ",P_vekst!AL20)</f>
        <v xml:space="preserve"> </v>
      </c>
      <c r="X14" s="105" t="str">
        <f>IF(P_vekst!AM20=0," ",P_vekst!AM20)</f>
        <v xml:space="preserve"> </v>
      </c>
      <c r="Y14" s="105" t="str">
        <f>IF(P_vekst!AN20=0," ",P_vekst!AN20)</f>
        <v xml:space="preserve"> </v>
      </c>
      <c r="Z14" s="105" t="str">
        <f>IF(P_vekst!AO20=0," ",P_vekst!AO20)</f>
        <v xml:space="preserve"> </v>
      </c>
    </row>
    <row r="15" spans="3:26" x14ac:dyDescent="0.2">
      <c r="C15" s="242"/>
      <c r="D15" t="str">
        <f>IF(P_vekst!E21=0," ",P_vekst!E21)</f>
        <v>belgvekster konserv</v>
      </c>
      <c r="E15" s="7" t="str">
        <f>IF(P_vekst!F21=0," ",P_vekst!F21)</f>
        <v xml:space="preserve"> </v>
      </c>
      <c r="F15" s="7">
        <f>IF(P_vekst!G21=0," ",P_vekst!G21)</f>
        <v>31</v>
      </c>
      <c r="G15" s="7">
        <f>IF(P_vekst!H21=0," ",P_vekst!H21)</f>
        <v>158</v>
      </c>
      <c r="H15" s="7" t="str">
        <f>IF(P_vekst!I21=0," ",P_vekst!I21)</f>
        <v xml:space="preserve"> </v>
      </c>
      <c r="I15" s="7">
        <f>IF(P_vekst!J21=0," ",P_vekst!J21)</f>
        <v>150</v>
      </c>
      <c r="J15" s="7">
        <f>IF(P_vekst!K21=0," ",P_vekst!K21)</f>
        <v>209</v>
      </c>
      <c r="K15" s="8">
        <f>IF(P_vekst!R21=0," ",P_vekst!R21)</f>
        <v>209</v>
      </c>
      <c r="L15" s="105" t="str">
        <f>IF(P_vekst!S21=0," ",P_vekst!S21)</f>
        <v xml:space="preserve"> </v>
      </c>
      <c r="M15" s="242"/>
      <c r="N15" t="str">
        <f>IF(P_vekst!W21=0," ",P_vekst!W21)</f>
        <v>belgvekster konserv</v>
      </c>
      <c r="O15" s="15" t="str">
        <f>IF(P_vekst!X21=0," ",P_vekst!X21)</f>
        <v xml:space="preserve"> </v>
      </c>
      <c r="P15" s="15">
        <f>IF(P_vekst!Y21=0," ",P_vekst!Y21)</f>
        <v>1</v>
      </c>
      <c r="Q15" s="15">
        <f>IF(P_vekst!Z21=0," ",P_vekst!Z21)</f>
        <v>3</v>
      </c>
      <c r="R15" s="15" t="str">
        <f>IF(P_vekst!AA21=0," ",P_vekst!AA21)</f>
        <v xml:space="preserve"> </v>
      </c>
      <c r="S15" s="15">
        <f>IF(P_vekst!AB21=0," ",P_vekst!AB21)</f>
        <v>2</v>
      </c>
      <c r="T15" s="15">
        <f>IF(P_vekst!AC21=0," ",P_vekst!AC21)</f>
        <v>3</v>
      </c>
      <c r="U15" s="16">
        <f>IF(P_vekst!AJ21=0," ",P_vekst!AJ21)</f>
        <v>3</v>
      </c>
      <c r="V15" s="105" t="str">
        <f>IF(P_vekst!AK21=0," ",P_vekst!AK21)</f>
        <v xml:space="preserve"> </v>
      </c>
      <c r="W15" s="105" t="str">
        <f>IF(P_vekst!AL21=0," ",P_vekst!AL21)</f>
        <v xml:space="preserve"> </v>
      </c>
      <c r="X15" s="105" t="str">
        <f>IF(P_vekst!AM21=0," ",P_vekst!AM21)</f>
        <v xml:space="preserve"> </v>
      </c>
      <c r="Y15" s="105" t="str">
        <f>IF(P_vekst!AN21=0," ",P_vekst!AN21)</f>
        <v xml:space="preserve"> </v>
      </c>
      <c r="Z15" s="105" t="str">
        <f>IF(P_vekst!AO21=0," ",P_vekst!AO21)</f>
        <v xml:space="preserve"> </v>
      </c>
    </row>
    <row r="16" spans="3:26" x14ac:dyDescent="0.2">
      <c r="C16" s="242"/>
      <c r="D16" t="str">
        <f>IF(P_vekst!E22=0," ",P_vekst!E22)</f>
        <v>belgvekster til modning</v>
      </c>
      <c r="E16" s="7">
        <f>IF(P_vekst!F22=0," ",P_vekst!F22)</f>
        <v>736</v>
      </c>
      <c r="F16" s="7">
        <f>IF(P_vekst!G22=0," ",P_vekst!G22)</f>
        <v>175</v>
      </c>
      <c r="G16" s="7">
        <f>IF(P_vekst!H22=0," ",P_vekst!H22)</f>
        <v>542</v>
      </c>
      <c r="H16" s="7">
        <f>IF(P_vekst!I22=0," ",P_vekst!I22)</f>
        <v>431</v>
      </c>
      <c r="I16" s="7">
        <f>IF(P_vekst!J22=0," ",P_vekst!J22)</f>
        <v>443</v>
      </c>
      <c r="J16" s="7">
        <f>IF(P_vekst!K22=0," ",P_vekst!K22)</f>
        <v>941</v>
      </c>
      <c r="K16" s="8">
        <f>IF(P_vekst!R22=0," ",P_vekst!R22)</f>
        <v>205</v>
      </c>
      <c r="L16" s="105" t="str">
        <f>IF(P_vekst!S22=0," ",P_vekst!S22)</f>
        <v xml:space="preserve"> </v>
      </c>
      <c r="M16" s="242"/>
      <c r="N16" t="str">
        <f>IF(P_vekst!W22=0," ",P_vekst!W22)</f>
        <v>belgvekster til modning</v>
      </c>
      <c r="O16" s="15">
        <f>IF(P_vekst!X22=0," ",P_vekst!X22)</f>
        <v>13</v>
      </c>
      <c r="P16" s="15">
        <f>IF(P_vekst!Y22=0," ",P_vekst!Y22)</f>
        <v>6</v>
      </c>
      <c r="Q16" s="15">
        <f>IF(P_vekst!Z22=0," ",P_vekst!Z22)</f>
        <v>11</v>
      </c>
      <c r="R16" s="15">
        <f>IF(P_vekst!AA22=0," ",P_vekst!AA22)</f>
        <v>15</v>
      </c>
      <c r="S16" s="15">
        <f>IF(P_vekst!AB22=0," ",P_vekst!AB22)</f>
        <v>18</v>
      </c>
      <c r="T16" s="15">
        <f>IF(P_vekst!AC22=0," ",P_vekst!AC22)</f>
        <v>18</v>
      </c>
      <c r="U16" s="16">
        <f>IF(P_vekst!AJ22=0," ",P_vekst!AJ22)</f>
        <v>5</v>
      </c>
      <c r="V16" s="105" t="str">
        <f>IF(P_vekst!AK22=0," ",P_vekst!AK22)</f>
        <v xml:space="preserve"> </v>
      </c>
      <c r="W16" s="105" t="str">
        <f>IF(P_vekst!AL22=0," ",P_vekst!AL22)</f>
        <v xml:space="preserve"> </v>
      </c>
      <c r="X16" s="105" t="str">
        <f>IF(P_vekst!AM22=0," ",P_vekst!AM22)</f>
        <v xml:space="preserve"> </v>
      </c>
      <c r="Y16" s="105" t="str">
        <f>IF(P_vekst!AN22=0," ",P_vekst!AN22)</f>
        <v xml:space="preserve"> </v>
      </c>
      <c r="Z16" s="105" t="str">
        <f>IF(P_vekst!AO22=0," ",P_vekst!AO22)</f>
        <v xml:space="preserve"> </v>
      </c>
    </row>
    <row r="17" spans="3:26" x14ac:dyDescent="0.2">
      <c r="C17" s="242"/>
      <c r="D17" t="str">
        <f>IF(P_vekst!E23=0," ",P_vekst!E23)</f>
        <v>korn til krossing</v>
      </c>
      <c r="E17" s="7">
        <f>IF(P_vekst!F23=0," ",P_vekst!F23)</f>
        <v>2992</v>
      </c>
      <c r="F17" s="7">
        <f>IF(P_vekst!G23=0," ",P_vekst!G23)</f>
        <v>2337</v>
      </c>
      <c r="G17" s="7">
        <f>IF(P_vekst!H23=0," ",P_vekst!H23)</f>
        <v>2800</v>
      </c>
      <c r="H17" s="7">
        <f>IF(P_vekst!I23=0," ",P_vekst!I23)</f>
        <v>2164</v>
      </c>
      <c r="I17" s="7">
        <f>IF(P_vekst!J23=0," ",P_vekst!J23)</f>
        <v>1946</v>
      </c>
      <c r="J17" s="7">
        <f>IF(P_vekst!K23=0," ",P_vekst!K23)</f>
        <v>2232</v>
      </c>
      <c r="K17" s="8">
        <f>IF(P_vekst!R23=0," ",P_vekst!R23)</f>
        <v>-760</v>
      </c>
      <c r="L17" s="105" t="str">
        <f>IF(P_vekst!S23=0," ",P_vekst!S23)</f>
        <v xml:space="preserve"> </v>
      </c>
      <c r="M17" s="242"/>
      <c r="N17" t="str">
        <f>IF(P_vekst!W23=0," ",P_vekst!W23)</f>
        <v>korn til krossing</v>
      </c>
      <c r="O17" s="15">
        <f>IF(P_vekst!X23=0," ",P_vekst!X23)</f>
        <v>21</v>
      </c>
      <c r="P17" s="15">
        <f>IF(P_vekst!Y23=0," ",P_vekst!Y23)</f>
        <v>18</v>
      </c>
      <c r="Q17" s="15">
        <f>IF(P_vekst!Z23=0," ",P_vekst!Z23)</f>
        <v>20</v>
      </c>
      <c r="R17" s="15">
        <f>IF(P_vekst!AA23=0," ",P_vekst!AA23)</f>
        <v>18</v>
      </c>
      <c r="S17" s="15">
        <f>IF(P_vekst!AB23=0," ",P_vekst!AB23)</f>
        <v>16</v>
      </c>
      <c r="T17" s="15">
        <f>IF(P_vekst!AC23=0," ",P_vekst!AC23)</f>
        <v>16</v>
      </c>
      <c r="U17" s="16">
        <f>IF(P_vekst!AJ23=0," ",P_vekst!AJ23)</f>
        <v>-5</v>
      </c>
      <c r="V17" s="105" t="str">
        <f>IF(P_vekst!AK23=0," ",P_vekst!AK23)</f>
        <v xml:space="preserve"> </v>
      </c>
      <c r="W17" s="105" t="str">
        <f>IF(P_vekst!AL23=0," ",P_vekst!AL23)</f>
        <v xml:space="preserve"> </v>
      </c>
      <c r="X17" s="105" t="str">
        <f>IF(P_vekst!AM23=0," ",P_vekst!AM23)</f>
        <v xml:space="preserve"> </v>
      </c>
      <c r="Y17" s="105" t="str">
        <f>IF(P_vekst!AN23=0," ",P_vekst!AN23)</f>
        <v xml:space="preserve"> </v>
      </c>
      <c r="Z17" s="105" t="str">
        <f>IF(P_vekst!AO23=0," ",P_vekst!AO23)</f>
        <v xml:space="preserve"> </v>
      </c>
    </row>
    <row r="18" spans="3:26" x14ac:dyDescent="0.2">
      <c r="C18" s="242"/>
      <c r="D18" t="str">
        <f>IF(P_vekst!E24=0," ",P_vekst!E24)</f>
        <v>oljevekster</v>
      </c>
      <c r="E18" s="7">
        <f>IF(P_vekst!F24=0," ",P_vekst!F24)</f>
        <v>706</v>
      </c>
      <c r="F18" s="7">
        <f>IF(P_vekst!G24=0," ",P_vekst!G24)</f>
        <v>351</v>
      </c>
      <c r="G18" s="7">
        <f>IF(P_vekst!H24=0," ",P_vekst!H24)</f>
        <v>154</v>
      </c>
      <c r="H18" s="7">
        <f>IF(P_vekst!I24=0," ",P_vekst!I24)</f>
        <v>348</v>
      </c>
      <c r="I18" s="7">
        <f>IF(P_vekst!J24=0," ",P_vekst!J24)</f>
        <v>512</v>
      </c>
      <c r="J18" s="7">
        <f>IF(P_vekst!K24=0," ",P_vekst!K24)</f>
        <v>881</v>
      </c>
      <c r="K18" s="8">
        <f>IF(P_vekst!R24=0," ",P_vekst!R24)</f>
        <v>175</v>
      </c>
      <c r="L18" s="105" t="str">
        <f>IF(P_vekst!S24=0," ",P_vekst!S24)</f>
        <v xml:space="preserve"> </v>
      </c>
      <c r="M18" s="242"/>
      <c r="N18" t="str">
        <f>IF(P_vekst!W24=0," ",P_vekst!W24)</f>
        <v>oljevekster</v>
      </c>
      <c r="O18" s="15">
        <f>IF(P_vekst!X24=0," ",P_vekst!X24)</f>
        <v>12</v>
      </c>
      <c r="P18" s="15">
        <f>IF(P_vekst!Y24=0," ",P_vekst!Y24)</f>
        <v>6</v>
      </c>
      <c r="Q18" s="15">
        <f>IF(P_vekst!Z24=0," ",P_vekst!Z24)</f>
        <v>5</v>
      </c>
      <c r="R18" s="15">
        <f>IF(P_vekst!AA24=0," ",P_vekst!AA24)</f>
        <v>8</v>
      </c>
      <c r="S18" s="15">
        <f>IF(P_vekst!AB24=0," ",P_vekst!AB24)</f>
        <v>11</v>
      </c>
      <c r="T18" s="15">
        <f>IF(P_vekst!AC24=0," ",P_vekst!AC24)</f>
        <v>18</v>
      </c>
      <c r="U18" s="16">
        <f>IF(P_vekst!AJ24=0," ",P_vekst!AJ24)</f>
        <v>6</v>
      </c>
      <c r="V18" s="105" t="str">
        <f>IF(P_vekst!AK24=0," ",P_vekst!AK24)</f>
        <v xml:space="preserve"> </v>
      </c>
      <c r="W18" s="105" t="str">
        <f>IF(P_vekst!AL24=0," ",P_vekst!AL24)</f>
        <v xml:space="preserve"> </v>
      </c>
      <c r="X18" s="105" t="str">
        <f>IF(P_vekst!AM24=0," ",P_vekst!AM24)</f>
        <v xml:space="preserve"> </v>
      </c>
      <c r="Y18" s="105" t="str">
        <f>IF(P_vekst!AN24=0," ",P_vekst!AN24)</f>
        <v xml:space="preserve"> </v>
      </c>
      <c r="Z18" s="105" t="str">
        <f>IF(P_vekst!AO24=0," ",P_vekst!AO24)</f>
        <v xml:space="preserve"> </v>
      </c>
    </row>
    <row r="19" spans="3:26" x14ac:dyDescent="0.2">
      <c r="C19" s="242"/>
      <c r="D19" t="str">
        <f>IF(P_vekst!E25=0," ",P_vekst!E25)</f>
        <v>rug og rughvete</v>
      </c>
      <c r="E19" s="7">
        <f>IF(P_vekst!F25=0," ",P_vekst!F25)</f>
        <v>228</v>
      </c>
      <c r="F19" s="7">
        <f>IF(P_vekst!G25=0," ",P_vekst!G25)</f>
        <v>240</v>
      </c>
      <c r="G19" s="7">
        <f>IF(P_vekst!H25=0," ",P_vekst!H25)</f>
        <v>414</v>
      </c>
      <c r="H19" s="7">
        <f>IF(P_vekst!I25=0," ",P_vekst!I25)</f>
        <v>256</v>
      </c>
      <c r="I19" s="7">
        <f>IF(P_vekst!J25=0," ",P_vekst!J25)</f>
        <v>283</v>
      </c>
      <c r="J19" s="7">
        <f>IF(P_vekst!K25=0," ",P_vekst!K25)</f>
        <v>186</v>
      </c>
      <c r="K19" s="8">
        <f>IF(P_vekst!R25=0," ",P_vekst!R25)</f>
        <v>-42</v>
      </c>
      <c r="L19" s="105" t="str">
        <f>IF(P_vekst!S25=0," ",P_vekst!S25)</f>
        <v xml:space="preserve"> </v>
      </c>
      <c r="M19" s="242"/>
      <c r="N19" t="str">
        <f>IF(P_vekst!W25=0," ",P_vekst!W25)</f>
        <v>rug og rughvete</v>
      </c>
      <c r="O19" s="15">
        <f>IF(P_vekst!X25=0," ",P_vekst!X25)</f>
        <v>10</v>
      </c>
      <c r="P19" s="15">
        <f>IF(P_vekst!Y25=0," ",P_vekst!Y25)</f>
        <v>4</v>
      </c>
      <c r="Q19" s="15">
        <f>IF(P_vekst!Z25=0," ",P_vekst!Z25)</f>
        <v>5</v>
      </c>
      <c r="R19" s="15">
        <f>IF(P_vekst!AA25=0," ",P_vekst!AA25)</f>
        <v>6</v>
      </c>
      <c r="S19" s="15">
        <f>IF(P_vekst!AB25=0," ",P_vekst!AB25)</f>
        <v>6</v>
      </c>
      <c r="T19" s="15">
        <f>IF(P_vekst!AC25=0," ",P_vekst!AC25)</f>
        <v>5</v>
      </c>
      <c r="U19" s="16">
        <f>IF(P_vekst!AJ25=0," ",P_vekst!AJ25)</f>
        <v>-5</v>
      </c>
      <c r="V19" s="105" t="str">
        <f>IF(P_vekst!AK25=0," ",P_vekst!AK25)</f>
        <v xml:space="preserve"> </v>
      </c>
      <c r="W19" s="105" t="str">
        <f>IF(P_vekst!AL25=0," ",P_vekst!AL25)</f>
        <v xml:space="preserve"> </v>
      </c>
      <c r="X19" s="105" t="str">
        <f>IF(P_vekst!AM25=0," ",P_vekst!AM25)</f>
        <v xml:space="preserve"> </v>
      </c>
      <c r="Y19" s="105" t="str">
        <f>IF(P_vekst!AN25=0," ",P_vekst!AN25)</f>
        <v xml:space="preserve"> </v>
      </c>
      <c r="Z19" s="105" t="str">
        <f>IF(P_vekst!AO25=0," ",P_vekst!AO25)</f>
        <v xml:space="preserve"> </v>
      </c>
    </row>
    <row r="20" spans="3:26" x14ac:dyDescent="0.2">
      <c r="C20" s="242"/>
      <c r="D20" s="21" t="str">
        <f>IF(P_vekst!E26=0," ",P_vekst!E26)</f>
        <v>såfrø</v>
      </c>
      <c r="E20" s="41">
        <f>IF(P_vekst!F26=0," ",P_vekst!F26)</f>
        <v>657</v>
      </c>
      <c r="F20" s="41">
        <f>IF(P_vekst!G26=0," ",P_vekst!G26)</f>
        <v>706</v>
      </c>
      <c r="G20" s="41">
        <f>IF(P_vekst!H26=0," ",P_vekst!H26)</f>
        <v>603</v>
      </c>
      <c r="H20" s="41">
        <f>IF(P_vekst!I26=0," ",P_vekst!I26)</f>
        <v>658</v>
      </c>
      <c r="I20" s="41">
        <f>IF(P_vekst!J26=0," ",P_vekst!J26)</f>
        <v>631</v>
      </c>
      <c r="J20" s="41">
        <f>IF(P_vekst!K26=0," ",P_vekst!K26)</f>
        <v>671</v>
      </c>
      <c r="K20" s="42">
        <f>IF(P_vekst!R26=0," ",P_vekst!R26)</f>
        <v>14</v>
      </c>
      <c r="L20" s="105" t="str">
        <f>IF(P_vekst!S26=0," ",P_vekst!S26)</f>
        <v xml:space="preserve"> </v>
      </c>
      <c r="M20" s="242"/>
      <c r="N20" t="str">
        <f>IF(P_vekst!W26=0," ",P_vekst!W26)</f>
        <v>såfrø</v>
      </c>
      <c r="O20" s="15">
        <f>IF(P_vekst!X26=0," ",P_vekst!X26)</f>
        <v>12</v>
      </c>
      <c r="P20" s="15">
        <f>IF(P_vekst!Y26=0," ",P_vekst!Y26)</f>
        <v>17</v>
      </c>
      <c r="Q20" s="15">
        <f>IF(P_vekst!Z26=0," ",P_vekst!Z26)</f>
        <v>14</v>
      </c>
      <c r="R20" s="15">
        <f>IF(P_vekst!AA26=0," ",P_vekst!AA26)</f>
        <v>14</v>
      </c>
      <c r="S20" s="15">
        <f>IF(P_vekst!AB26=0," ",P_vekst!AB26)</f>
        <v>12</v>
      </c>
      <c r="T20" s="15">
        <f>IF(P_vekst!AC26=0," ",P_vekst!AC26)</f>
        <v>14</v>
      </c>
      <c r="U20" s="16">
        <f>IF(P_vekst!AJ26=0," ",P_vekst!AJ26)</f>
        <v>2</v>
      </c>
      <c r="V20" s="105" t="str">
        <f>IF(P_vekst!AK26=0," ",P_vekst!AK26)</f>
        <v xml:space="preserve"> </v>
      </c>
      <c r="W20" s="105" t="str">
        <f>IF(P_vekst!AL26=0," ",P_vekst!AL26)</f>
        <v xml:space="preserve"> </v>
      </c>
      <c r="X20" s="105" t="str">
        <f>IF(P_vekst!AM26=0," ",P_vekst!AM26)</f>
        <v xml:space="preserve"> </v>
      </c>
      <c r="Y20" s="105" t="str">
        <f>IF(P_vekst!AN26=0," ",P_vekst!AN26)</f>
        <v xml:space="preserve"> </v>
      </c>
      <c r="Z20" s="105" t="str">
        <f>IF(P_vekst!AO26=0," ",P_vekst!AO26)</f>
        <v xml:space="preserve"> </v>
      </c>
    </row>
    <row r="21" spans="3:26" x14ac:dyDescent="0.2">
      <c r="C21" s="242" t="s">
        <v>502</v>
      </c>
      <c r="D21" s="17" t="str">
        <f>IF(P_vekst!E27=0," ",P_vekst!E27)</f>
        <v>andre bærarter</v>
      </c>
      <c r="E21" s="39">
        <f>IF(P_vekst!F27=0," ",P_vekst!F27)</f>
        <v>269</v>
      </c>
      <c r="F21" s="39">
        <f>IF(P_vekst!G27=0," ",P_vekst!G27)</f>
        <v>265</v>
      </c>
      <c r="G21" s="39">
        <f>IF(P_vekst!H27=0," ",P_vekst!H27)</f>
        <v>256</v>
      </c>
      <c r="H21" s="39">
        <f>IF(P_vekst!I27=0," ",P_vekst!I27)</f>
        <v>249</v>
      </c>
      <c r="I21" s="39">
        <f>IF(P_vekst!J27=0," ",P_vekst!J27)</f>
        <v>258</v>
      </c>
      <c r="J21" s="39">
        <f>IF(P_vekst!K27=0," ",P_vekst!K27)</f>
        <v>258</v>
      </c>
      <c r="K21" s="40">
        <f>IF(P_vekst!R27=0," ",P_vekst!R27)</f>
        <v>-11</v>
      </c>
      <c r="L21" s="105" t="str">
        <f>IF(P_vekst!S27=0," ",P_vekst!S27)</f>
        <v xml:space="preserve"> </v>
      </c>
      <c r="M21" s="242" t="str">
        <f>IF(P_vekst!V27=0," ",P_vekst!V27)</f>
        <v>potet, grønt frukt og bær</v>
      </c>
      <c r="N21" s="17" t="str">
        <f>IF(P_vekst!W27=0," ",P_vekst!W27)</f>
        <v>andre bærarter</v>
      </c>
      <c r="O21" s="18">
        <f>IF(P_vekst!X27=0," ",P_vekst!X27)</f>
        <v>38</v>
      </c>
      <c r="P21" s="18">
        <f>IF(P_vekst!Y27=0," ",P_vekst!Y27)</f>
        <v>40</v>
      </c>
      <c r="Q21" s="18">
        <f>IF(P_vekst!Z27=0," ",P_vekst!Z27)</f>
        <v>39</v>
      </c>
      <c r="R21" s="18">
        <f>IF(P_vekst!AA27=0," ",P_vekst!AA27)</f>
        <v>40</v>
      </c>
      <c r="S21" s="18">
        <f>IF(P_vekst!AB27=0," ",P_vekst!AB27)</f>
        <v>35</v>
      </c>
      <c r="T21" s="18">
        <f>IF(P_vekst!AC27=0," ",P_vekst!AC27)</f>
        <v>36</v>
      </c>
      <c r="U21" s="19">
        <f>IF(P_vekst!AJ27=0," ",P_vekst!AJ27)</f>
        <v>-2</v>
      </c>
      <c r="V21" s="105" t="str">
        <f>IF(P_vekst!AK27=0," ",P_vekst!AK27)</f>
        <v xml:space="preserve"> </v>
      </c>
      <c r="W21" s="105" t="str">
        <f>IF(P_vekst!AL27=0," ",P_vekst!AL27)</f>
        <v xml:space="preserve"> </v>
      </c>
      <c r="X21" s="105" t="str">
        <f>IF(P_vekst!AM27=0," ",P_vekst!AM27)</f>
        <v xml:space="preserve"> </v>
      </c>
      <c r="Y21" s="105" t="str">
        <f>IF(P_vekst!AN27=0," ",P_vekst!AN27)</f>
        <v xml:space="preserve"> </v>
      </c>
      <c r="Z21" s="105" t="str">
        <f>IF(P_vekst!AO27=0," ",P_vekst!AO27)</f>
        <v xml:space="preserve"> </v>
      </c>
    </row>
    <row r="22" spans="3:26" x14ac:dyDescent="0.2">
      <c r="C22" s="242"/>
      <c r="D22" t="str">
        <f>IF(P_vekst!E28=0," ",P_vekst!E28)</f>
        <v>andre fruktarter</v>
      </c>
      <c r="E22" s="7">
        <f>IF(P_vekst!F28=0," ",P_vekst!F28)</f>
        <v>6</v>
      </c>
      <c r="F22" s="7">
        <f>IF(P_vekst!G28=0," ",P_vekst!G28)</f>
        <v>8</v>
      </c>
      <c r="G22" s="7">
        <f>IF(P_vekst!H28=0," ",P_vekst!H28)</f>
        <v>3</v>
      </c>
      <c r="H22" s="7">
        <f>IF(P_vekst!I28=0," ",P_vekst!I28)</f>
        <v>11</v>
      </c>
      <c r="I22" s="7">
        <f>IF(P_vekst!J28=0," ",P_vekst!J28)</f>
        <v>18</v>
      </c>
      <c r="J22" s="7">
        <f>IF(P_vekst!K28=0," ",P_vekst!K28)</f>
        <v>31</v>
      </c>
      <c r="K22" s="8">
        <f>IF(P_vekst!R28=0," ",P_vekst!R28)</f>
        <v>25</v>
      </c>
      <c r="L22" s="105" t="str">
        <f>IF(P_vekst!S28=0," ",P_vekst!S28)</f>
        <v xml:space="preserve"> </v>
      </c>
      <c r="M22" s="242"/>
      <c r="N22" t="str">
        <f>IF(P_vekst!W28=0," ",P_vekst!W28)</f>
        <v>andre fruktarter</v>
      </c>
      <c r="O22" s="20">
        <f>IF(P_vekst!X28=0," ",P_vekst!X28)</f>
        <v>2</v>
      </c>
      <c r="P22" s="20">
        <f>IF(P_vekst!Y28=0," ",P_vekst!Y28)</f>
        <v>3</v>
      </c>
      <c r="Q22" s="20">
        <f>IF(P_vekst!Z28=0," ",P_vekst!Z28)</f>
        <v>2</v>
      </c>
      <c r="R22" s="20">
        <f>IF(P_vekst!AA28=0," ",P_vekst!AA28)</f>
        <v>2</v>
      </c>
      <c r="S22" s="20">
        <f>IF(P_vekst!AB28=0," ",P_vekst!AB28)</f>
        <v>3</v>
      </c>
      <c r="T22" s="20">
        <f>IF(P_vekst!AC28=0," ",P_vekst!AC28)</f>
        <v>3</v>
      </c>
      <c r="U22" s="16">
        <f>IF(P_vekst!AJ28=0," ",P_vekst!AJ28)</f>
        <v>1</v>
      </c>
      <c r="V22" s="105" t="str">
        <f>IF(P_vekst!AK28=0," ",P_vekst!AK28)</f>
        <v xml:space="preserve"> </v>
      </c>
      <c r="W22" s="105" t="str">
        <f>IF(P_vekst!AL28=0," ",P_vekst!AL28)</f>
        <v xml:space="preserve"> </v>
      </c>
      <c r="X22" s="105" t="str">
        <f>IF(P_vekst!AM28=0," ",P_vekst!AM28)</f>
        <v xml:space="preserve"> </v>
      </c>
      <c r="Y22" s="105" t="str">
        <f>IF(P_vekst!AN28=0," ",P_vekst!AN28)</f>
        <v xml:space="preserve"> </v>
      </c>
      <c r="Z22" s="105" t="str">
        <f>IF(P_vekst!AO28=0," ",P_vekst!AO28)</f>
        <v xml:space="preserve"> </v>
      </c>
    </row>
    <row r="23" spans="3:26" x14ac:dyDescent="0.2">
      <c r="C23" s="242"/>
      <c r="D23" t="str">
        <f>IF(P_vekst!E29=0," ",P_vekst!E29)</f>
        <v>blomster friland</v>
      </c>
      <c r="E23" s="7">
        <f>IF(P_vekst!F29=0," ",P_vekst!F29)</f>
        <v>74</v>
      </c>
      <c r="F23" s="7">
        <f>IF(P_vekst!G29=0," ",P_vekst!G29)</f>
        <v>57</v>
      </c>
      <c r="G23" s="7">
        <f>IF(P_vekst!H29=0," ",P_vekst!H29)</f>
        <v>62</v>
      </c>
      <c r="H23" s="7">
        <f>IF(P_vekst!I29=0," ",P_vekst!I29)</f>
        <v>61</v>
      </c>
      <c r="I23" s="7">
        <f>IF(P_vekst!J29=0," ",P_vekst!J29)</f>
        <v>60</v>
      </c>
      <c r="J23" s="7">
        <f>IF(P_vekst!K29=0," ",P_vekst!K29)</f>
        <v>38</v>
      </c>
      <c r="K23" s="8">
        <f>IF(P_vekst!R29=0," ",P_vekst!R29)</f>
        <v>-36</v>
      </c>
      <c r="L23" s="105" t="str">
        <f>IF(P_vekst!S29=0," ",P_vekst!S29)</f>
        <v xml:space="preserve"> </v>
      </c>
      <c r="M23" s="242"/>
      <c r="N23" t="str">
        <f>IF(P_vekst!W29=0," ",P_vekst!W29)</f>
        <v>blomster friland</v>
      </c>
      <c r="O23" s="20">
        <f>IF(P_vekst!X29=0," ",P_vekst!X29)</f>
        <v>5</v>
      </c>
      <c r="P23" s="20">
        <f>IF(P_vekst!Y29=0," ",P_vekst!Y29)</f>
        <v>4</v>
      </c>
      <c r="Q23" s="20">
        <f>IF(P_vekst!Z29=0," ",P_vekst!Z29)</f>
        <v>4</v>
      </c>
      <c r="R23" s="20">
        <f>IF(P_vekst!AA29=0," ",P_vekst!AA29)</f>
        <v>4</v>
      </c>
      <c r="S23" s="20">
        <f>IF(P_vekst!AB29=0," ",P_vekst!AB29)</f>
        <v>5</v>
      </c>
      <c r="T23" s="20">
        <f>IF(P_vekst!AC29=0," ",P_vekst!AC29)</f>
        <v>3</v>
      </c>
      <c r="U23" s="16">
        <f>IF(P_vekst!AJ29=0," ",P_vekst!AJ29)</f>
        <v>-2</v>
      </c>
      <c r="V23" s="105" t="str">
        <f>IF(P_vekst!AK29=0," ",P_vekst!AK29)</f>
        <v xml:space="preserve"> </v>
      </c>
      <c r="W23" s="105" t="str">
        <f>IF(P_vekst!AL29=0," ",P_vekst!AL29)</f>
        <v xml:space="preserve"> </v>
      </c>
      <c r="X23" s="105" t="str">
        <f>IF(P_vekst!AM29=0," ",P_vekst!AM29)</f>
        <v xml:space="preserve"> </v>
      </c>
      <c r="Y23" s="105" t="str">
        <f>IF(P_vekst!AN29=0," ",P_vekst!AN29)</f>
        <v xml:space="preserve"> </v>
      </c>
      <c r="Z23" s="105" t="str">
        <f>IF(P_vekst!AO29=0," ",P_vekst!AO29)</f>
        <v xml:space="preserve"> </v>
      </c>
    </row>
    <row r="24" spans="3:26" x14ac:dyDescent="0.2">
      <c r="C24" s="242"/>
      <c r="D24" t="str">
        <f>IF(P_vekst!E30=0," ",P_vekst!E30)</f>
        <v>epler</v>
      </c>
      <c r="E24" s="7">
        <f>IF(P_vekst!F30=0," ",P_vekst!F30)</f>
        <v>112</v>
      </c>
      <c r="F24" s="7">
        <f>IF(P_vekst!G30=0," ",P_vekst!G30)</f>
        <v>107</v>
      </c>
      <c r="G24" s="7">
        <f>IF(P_vekst!H30=0," ",P_vekst!H30)</f>
        <v>103</v>
      </c>
      <c r="H24" s="7">
        <f>IF(P_vekst!I30=0," ",P_vekst!I30)</f>
        <v>104</v>
      </c>
      <c r="I24" s="7">
        <f>IF(P_vekst!J30=0," ",P_vekst!J30)</f>
        <v>178</v>
      </c>
      <c r="J24" s="7">
        <f>IF(P_vekst!K30=0," ",P_vekst!K30)</f>
        <v>174</v>
      </c>
      <c r="K24" s="8">
        <f>IF(P_vekst!R30=0," ",P_vekst!R30)</f>
        <v>62</v>
      </c>
      <c r="L24" s="105" t="str">
        <f>IF(P_vekst!S30=0," ",P_vekst!S30)</f>
        <v xml:space="preserve"> </v>
      </c>
      <c r="M24" s="242"/>
      <c r="N24" t="str">
        <f>IF(P_vekst!W30=0," ",P_vekst!W30)</f>
        <v>epler</v>
      </c>
      <c r="O24" s="20">
        <f>IF(P_vekst!X30=0," ",P_vekst!X30)</f>
        <v>17</v>
      </c>
      <c r="P24" s="20">
        <f>IF(P_vekst!Y30=0," ",P_vekst!Y30)</f>
        <v>19</v>
      </c>
      <c r="Q24" s="20">
        <f>IF(P_vekst!Z30=0," ",P_vekst!Z30)</f>
        <v>20</v>
      </c>
      <c r="R24" s="20">
        <f>IF(P_vekst!AA30=0," ",P_vekst!AA30)</f>
        <v>23</v>
      </c>
      <c r="S24" s="20">
        <f>IF(P_vekst!AB30=0," ",P_vekst!AB30)</f>
        <v>26</v>
      </c>
      <c r="T24" s="20">
        <f>IF(P_vekst!AC30=0," ",P_vekst!AC30)</f>
        <v>24</v>
      </c>
      <c r="U24" s="16">
        <f>IF(P_vekst!AJ30=0," ",P_vekst!AJ30)</f>
        <v>7</v>
      </c>
      <c r="V24" s="105" t="str">
        <f>IF(P_vekst!AK30=0," ",P_vekst!AK30)</f>
        <v xml:space="preserve"> </v>
      </c>
      <c r="W24" s="105" t="str">
        <f>IF(P_vekst!AL30=0," ",P_vekst!AL30)</f>
        <v xml:space="preserve"> </v>
      </c>
      <c r="X24" s="105" t="str">
        <f>IF(P_vekst!AM30=0," ",P_vekst!AM30)</f>
        <v xml:space="preserve"> </v>
      </c>
      <c r="Y24" s="105" t="str">
        <f>IF(P_vekst!AN30=0," ",P_vekst!AN30)</f>
        <v xml:space="preserve"> </v>
      </c>
      <c r="Z24" s="105" t="str">
        <f>IF(P_vekst!AO30=0," ",P_vekst!AO30)</f>
        <v xml:space="preserve"> </v>
      </c>
    </row>
    <row r="25" spans="3:26" x14ac:dyDescent="0.2">
      <c r="C25" s="242"/>
      <c r="D25" t="str">
        <f>IF(P_vekst!E31=0," ",P_vekst!E31)</f>
        <v>grønnsaker</v>
      </c>
      <c r="E25" s="7">
        <f>IF(P_vekst!F31=0," ",P_vekst!F31)</f>
        <v>6913</v>
      </c>
      <c r="F25" s="7">
        <f>IF(P_vekst!G31=0," ",P_vekst!G31)</f>
        <v>7178</v>
      </c>
      <c r="G25" s="7">
        <f>IF(P_vekst!H31=0," ",P_vekst!H31)</f>
        <v>6915</v>
      </c>
      <c r="H25" s="7">
        <f>IF(P_vekst!I31=0," ",P_vekst!I31)</f>
        <v>6972</v>
      </c>
      <c r="I25" s="7">
        <f>IF(P_vekst!J31=0," ",P_vekst!J31)</f>
        <v>7282</v>
      </c>
      <c r="J25" s="7">
        <f>IF(P_vekst!K31=0," ",P_vekst!K31)</f>
        <v>7462</v>
      </c>
      <c r="K25" s="8">
        <f>IF(P_vekst!R31=0," ",P_vekst!R31)</f>
        <v>549</v>
      </c>
      <c r="L25" s="105" t="str">
        <f>IF(P_vekst!S31=0," ",P_vekst!S31)</f>
        <v xml:space="preserve"> </v>
      </c>
      <c r="M25" s="242"/>
      <c r="N25" t="str">
        <f>IF(P_vekst!W31=0," ",P_vekst!W31)</f>
        <v>grønnsaker</v>
      </c>
      <c r="O25" s="20">
        <f>IF(P_vekst!X31=0," ",P_vekst!X31)</f>
        <v>98</v>
      </c>
      <c r="P25" s="20">
        <f>IF(P_vekst!Y31=0," ",P_vekst!Y31)</f>
        <v>101</v>
      </c>
      <c r="Q25" s="20">
        <f>IF(P_vekst!Z31=0," ",P_vekst!Z31)</f>
        <v>101</v>
      </c>
      <c r="R25" s="20">
        <f>IF(P_vekst!AA31=0," ",P_vekst!AA31)</f>
        <v>104</v>
      </c>
      <c r="S25" s="20">
        <f>IF(P_vekst!AB31=0," ",P_vekst!AB31)</f>
        <v>107</v>
      </c>
      <c r="T25" s="20">
        <f>IF(P_vekst!AC31=0," ",P_vekst!AC31)</f>
        <v>116</v>
      </c>
      <c r="U25" s="16">
        <f>IF(P_vekst!AJ31=0," ",P_vekst!AJ31)</f>
        <v>18</v>
      </c>
      <c r="V25" s="105" t="str">
        <f>IF(P_vekst!AK31=0," ",P_vekst!AK31)</f>
        <v xml:space="preserve"> </v>
      </c>
      <c r="W25" s="105" t="str">
        <f>IF(P_vekst!AL31=0," ",P_vekst!AL31)</f>
        <v xml:space="preserve"> </v>
      </c>
      <c r="X25" s="105" t="str">
        <f>IF(P_vekst!AM31=0," ",P_vekst!AM31)</f>
        <v xml:space="preserve"> </v>
      </c>
      <c r="Y25" s="105" t="str">
        <f>IF(P_vekst!AN31=0," ",P_vekst!AN31)</f>
        <v xml:space="preserve"> </v>
      </c>
      <c r="Z25" s="105" t="str">
        <f>IF(P_vekst!AO31=0," ",P_vekst!AO31)</f>
        <v xml:space="preserve"> </v>
      </c>
    </row>
    <row r="26" spans="3:26" x14ac:dyDescent="0.2">
      <c r="C26" s="242"/>
      <c r="D26" t="str">
        <f>IF(P_vekst!E32=0," ",P_vekst!E32)</f>
        <v>jordbær</v>
      </c>
      <c r="E26" s="7">
        <f>IF(P_vekst!F32=0," ",P_vekst!F32)</f>
        <v>1176</v>
      </c>
      <c r="F26" s="7">
        <f>IF(P_vekst!G32=0," ",P_vekst!G32)</f>
        <v>997</v>
      </c>
      <c r="G26" s="7">
        <f>IF(P_vekst!H32=0," ",P_vekst!H32)</f>
        <v>965</v>
      </c>
      <c r="H26" s="7">
        <f>IF(P_vekst!I32=0," ",P_vekst!I32)</f>
        <v>934</v>
      </c>
      <c r="I26" s="7">
        <f>IF(P_vekst!J32=0," ",P_vekst!J32)</f>
        <v>933</v>
      </c>
      <c r="J26" s="7">
        <f>IF(P_vekst!K32=0," ",P_vekst!K32)</f>
        <v>782</v>
      </c>
      <c r="K26" s="8">
        <f>IF(P_vekst!R32=0," ",P_vekst!R32)</f>
        <v>-394</v>
      </c>
      <c r="L26" s="105" t="str">
        <f>IF(P_vekst!S32=0," ",P_vekst!S32)</f>
        <v xml:space="preserve"> </v>
      </c>
      <c r="M26" s="242"/>
      <c r="N26" t="str">
        <f>IF(P_vekst!W32=0," ",P_vekst!W32)</f>
        <v>jordbær</v>
      </c>
      <c r="O26" s="20">
        <f>IF(P_vekst!X32=0," ",P_vekst!X32)</f>
        <v>32</v>
      </c>
      <c r="P26" s="20">
        <f>IF(P_vekst!Y32=0," ",P_vekst!Y32)</f>
        <v>30</v>
      </c>
      <c r="Q26" s="20">
        <f>IF(P_vekst!Z32=0," ",P_vekst!Z32)</f>
        <v>26</v>
      </c>
      <c r="R26" s="20">
        <f>IF(P_vekst!AA32=0," ",P_vekst!AA32)</f>
        <v>27</v>
      </c>
      <c r="S26" s="20">
        <f>IF(P_vekst!AB32=0," ",P_vekst!AB32)</f>
        <v>26</v>
      </c>
      <c r="T26" s="20">
        <f>IF(P_vekst!AC32=0," ",P_vekst!AC32)</f>
        <v>30</v>
      </c>
      <c r="U26" s="16">
        <f>IF(P_vekst!AJ32=0," ",P_vekst!AJ32)</f>
        <v>-2</v>
      </c>
      <c r="V26" s="105" t="str">
        <f>IF(P_vekst!AK32=0," ",P_vekst!AK32)</f>
        <v xml:space="preserve"> </v>
      </c>
      <c r="W26" s="105" t="str">
        <f>IF(P_vekst!AL32=0," ",P_vekst!AL32)</f>
        <v xml:space="preserve"> </v>
      </c>
      <c r="X26" s="105" t="str">
        <f>IF(P_vekst!AM32=0," ",P_vekst!AM32)</f>
        <v xml:space="preserve"> </v>
      </c>
      <c r="Y26" s="105" t="str">
        <f>IF(P_vekst!AN32=0," ",P_vekst!AN32)</f>
        <v xml:space="preserve"> </v>
      </c>
      <c r="Z26" s="105" t="str">
        <f>IF(P_vekst!AO32=0," ",P_vekst!AO32)</f>
        <v xml:space="preserve"> </v>
      </c>
    </row>
    <row r="27" spans="3:26" x14ac:dyDescent="0.2">
      <c r="C27" s="242"/>
      <c r="D27" t="str">
        <f>IF(P_vekst!E33=0," ",P_vekst!E33)</f>
        <v>moreller og kirsebær</v>
      </c>
      <c r="E27" s="7">
        <f>IF(P_vekst!F33=0," ",P_vekst!F33)</f>
        <v>4</v>
      </c>
      <c r="F27" s="7">
        <f>IF(P_vekst!G33=0," ",P_vekst!G33)</f>
        <v>4</v>
      </c>
      <c r="G27" s="7">
        <f>IF(P_vekst!H33=0," ",P_vekst!H33)</f>
        <v>4</v>
      </c>
      <c r="H27" s="7">
        <f>IF(P_vekst!I33=0," ",P_vekst!I33)</f>
        <v>5</v>
      </c>
      <c r="I27" s="7">
        <f>IF(P_vekst!J33=0," ",P_vekst!J33)</f>
        <v>6</v>
      </c>
      <c r="J27" s="7">
        <f>IF(P_vekst!K33=0," ",P_vekst!K33)</f>
        <v>8</v>
      </c>
      <c r="K27" s="8">
        <f>IF(P_vekst!R33=0," ",P_vekst!R33)</f>
        <v>4</v>
      </c>
      <c r="L27" s="105" t="str">
        <f>IF(P_vekst!S33=0," ",P_vekst!S33)</f>
        <v xml:space="preserve"> </v>
      </c>
      <c r="M27" s="242"/>
      <c r="N27" t="str">
        <f>IF(P_vekst!W33=0," ",P_vekst!W33)</f>
        <v>moreller og kirsebær</v>
      </c>
      <c r="O27" s="20">
        <f>IF(P_vekst!X33=0," ",P_vekst!X33)</f>
        <v>3</v>
      </c>
      <c r="P27" s="20">
        <f>IF(P_vekst!Y33=0," ",P_vekst!Y33)</f>
        <v>3</v>
      </c>
      <c r="Q27" s="20">
        <f>IF(P_vekst!Z33=0," ",P_vekst!Z33)</f>
        <v>3</v>
      </c>
      <c r="R27" s="20">
        <f>IF(P_vekst!AA33=0," ",P_vekst!AA33)</f>
        <v>4</v>
      </c>
      <c r="S27" s="20">
        <f>IF(P_vekst!AB33=0," ",P_vekst!AB33)</f>
        <v>5</v>
      </c>
      <c r="T27" s="20">
        <f>IF(P_vekst!AC33=0," ",P_vekst!AC33)</f>
        <v>7</v>
      </c>
      <c r="U27" s="16">
        <f>IF(P_vekst!AJ33=0," ",P_vekst!AJ33)</f>
        <v>4</v>
      </c>
      <c r="V27" s="105" t="str">
        <f>IF(P_vekst!AK33=0," ",P_vekst!AK33)</f>
        <v xml:space="preserve"> </v>
      </c>
      <c r="W27" s="105" t="str">
        <f>IF(P_vekst!AL33=0," ",P_vekst!AL33)</f>
        <v xml:space="preserve"> </v>
      </c>
      <c r="X27" s="105" t="str">
        <f>IF(P_vekst!AM33=0," ",P_vekst!AM33)</f>
        <v xml:space="preserve"> </v>
      </c>
      <c r="Y27" s="105" t="str">
        <f>IF(P_vekst!AN33=0," ",P_vekst!AN33)</f>
        <v xml:space="preserve"> </v>
      </c>
      <c r="Z27" s="105" t="str">
        <f>IF(P_vekst!AO33=0," ",P_vekst!AO33)</f>
        <v xml:space="preserve"> </v>
      </c>
    </row>
    <row r="28" spans="3:26" x14ac:dyDescent="0.2">
      <c r="C28" s="242"/>
      <c r="D28" t="str">
        <f>IF(P_vekst!E34=0," ",P_vekst!E34)</f>
        <v>plommer</v>
      </c>
      <c r="E28" s="7">
        <f>IF(P_vekst!F34=0," ",P_vekst!F34)</f>
        <v>11</v>
      </c>
      <c r="F28" s="7">
        <f>IF(P_vekst!G34=0," ",P_vekst!G34)</f>
        <v>11</v>
      </c>
      <c r="G28" s="7">
        <f>IF(P_vekst!H34=0," ",P_vekst!H34)</f>
        <v>11</v>
      </c>
      <c r="H28" s="7">
        <f>IF(P_vekst!I34=0," ",P_vekst!I34)</f>
        <v>10</v>
      </c>
      <c r="I28" s="7">
        <f>IF(P_vekst!J34=0," ",P_vekst!J34)</f>
        <v>10</v>
      </c>
      <c r="J28" s="7">
        <f>IF(P_vekst!K34=0," ",P_vekst!K34)</f>
        <v>11</v>
      </c>
      <c r="K28" s="8" t="str">
        <f>IF(P_vekst!R34=0," ",P_vekst!R34)</f>
        <v xml:space="preserve"> </v>
      </c>
      <c r="L28" s="105" t="str">
        <f>IF(P_vekst!S34=0," ",P_vekst!S34)</f>
        <v xml:space="preserve"> </v>
      </c>
      <c r="M28" s="242"/>
      <c r="N28" t="str">
        <f>IF(P_vekst!W34=0," ",P_vekst!W34)</f>
        <v>plommer</v>
      </c>
      <c r="O28" s="20">
        <f>IF(P_vekst!X34=0," ",P_vekst!X34)</f>
        <v>8</v>
      </c>
      <c r="P28" s="20">
        <f>IF(P_vekst!Y34=0," ",P_vekst!Y34)</f>
        <v>8</v>
      </c>
      <c r="Q28" s="20">
        <f>IF(P_vekst!Z34=0," ",P_vekst!Z34)</f>
        <v>8</v>
      </c>
      <c r="R28" s="20">
        <f>IF(P_vekst!AA34=0," ",P_vekst!AA34)</f>
        <v>7</v>
      </c>
      <c r="S28" s="20">
        <f>IF(P_vekst!AB34=0," ",P_vekst!AB34)</f>
        <v>7</v>
      </c>
      <c r="T28" s="20">
        <f>IF(P_vekst!AC34=0," ",P_vekst!AC34)</f>
        <v>8</v>
      </c>
      <c r="U28" s="16" t="str">
        <f>IF(P_vekst!AJ34=0," ",P_vekst!AJ34)</f>
        <v xml:space="preserve"> </v>
      </c>
      <c r="V28" s="105" t="str">
        <f>IF(P_vekst!AK34=0," ",P_vekst!AK34)</f>
        <v xml:space="preserve"> </v>
      </c>
      <c r="W28" s="105" t="str">
        <f>IF(P_vekst!AL34=0," ",P_vekst!AL34)</f>
        <v xml:space="preserve"> </v>
      </c>
      <c r="X28" s="105" t="str">
        <f>IF(P_vekst!AM34=0," ",P_vekst!AM34)</f>
        <v xml:space="preserve"> </v>
      </c>
      <c r="Y28" s="105" t="str">
        <f>IF(P_vekst!AN34=0," ",P_vekst!AN34)</f>
        <v xml:space="preserve"> </v>
      </c>
      <c r="Z28" s="105" t="str">
        <f>IF(P_vekst!AO34=0," ",P_vekst!AO34)</f>
        <v xml:space="preserve"> </v>
      </c>
    </row>
    <row r="29" spans="3:26" x14ac:dyDescent="0.2">
      <c r="C29" s="242"/>
      <c r="D29" t="str">
        <f>IF(P_vekst!E35=0," ",P_vekst!E35)</f>
        <v>poteter</v>
      </c>
      <c r="E29" s="7">
        <f>IF(P_vekst!F35=0," ",P_vekst!F35)</f>
        <v>13687</v>
      </c>
      <c r="F29" s="7">
        <f>IF(P_vekst!G35=0," ",P_vekst!G35)</f>
        <v>14585</v>
      </c>
      <c r="G29" s="7">
        <f>IF(P_vekst!H35=0," ",P_vekst!H35)</f>
        <v>13894</v>
      </c>
      <c r="H29" s="7">
        <f>IF(P_vekst!I35=0," ",P_vekst!I35)</f>
        <v>13737</v>
      </c>
      <c r="I29" s="7">
        <f>IF(P_vekst!J35=0," ",P_vekst!J35)</f>
        <v>13818</v>
      </c>
      <c r="J29" s="7">
        <f>IF(P_vekst!K35=0," ",P_vekst!K35)</f>
        <v>13491</v>
      </c>
      <c r="K29" s="8">
        <f>IF(P_vekst!R35=0," ",P_vekst!R35)</f>
        <v>-196</v>
      </c>
      <c r="L29" s="105" t="str">
        <f>IF(P_vekst!S35=0," ",P_vekst!S35)</f>
        <v xml:space="preserve"> </v>
      </c>
      <c r="M29" s="242"/>
      <c r="N29" t="str">
        <f>IF(P_vekst!W35=0," ",P_vekst!W35)</f>
        <v>poteter</v>
      </c>
      <c r="O29" s="20">
        <f>IF(P_vekst!X35=0," ",P_vekst!X35)</f>
        <v>216</v>
      </c>
      <c r="P29" s="20">
        <f>IF(P_vekst!Y35=0," ",P_vekst!Y35)</f>
        <v>199</v>
      </c>
      <c r="Q29" s="20">
        <f>IF(P_vekst!Z35=0," ",P_vekst!Z35)</f>
        <v>184</v>
      </c>
      <c r="R29" s="20">
        <f>IF(P_vekst!AA35=0," ",P_vekst!AA35)</f>
        <v>181</v>
      </c>
      <c r="S29" s="20">
        <f>IF(P_vekst!AB35=0," ",P_vekst!AB35)</f>
        <v>192</v>
      </c>
      <c r="T29" s="20">
        <f>IF(P_vekst!AC35=0," ",P_vekst!AC35)</f>
        <v>189</v>
      </c>
      <c r="U29" s="16">
        <f>IF(P_vekst!AJ35=0," ",P_vekst!AJ35)</f>
        <v>-27</v>
      </c>
      <c r="V29" s="105" t="str">
        <f>IF(P_vekst!AK35=0," ",P_vekst!AK35)</f>
        <v xml:space="preserve"> </v>
      </c>
      <c r="W29" s="105" t="str">
        <f>IF(P_vekst!AL35=0," ",P_vekst!AL35)</f>
        <v xml:space="preserve"> </v>
      </c>
      <c r="X29" s="105" t="str">
        <f>IF(P_vekst!AM35=0," ",P_vekst!AM35)</f>
        <v xml:space="preserve"> </v>
      </c>
      <c r="Y29" s="105" t="str">
        <f>IF(P_vekst!AN35=0," ",P_vekst!AN35)</f>
        <v xml:space="preserve"> </v>
      </c>
      <c r="Z29" s="105" t="str">
        <f>IF(P_vekst!AO35=0," ",P_vekst!AO35)</f>
        <v xml:space="preserve"> </v>
      </c>
    </row>
    <row r="30" spans="3:26" x14ac:dyDescent="0.2">
      <c r="C30" s="242"/>
      <c r="D30" s="21" t="str">
        <f>IF(P_vekst!E36=0," ",P_vekst!E36)</f>
        <v>pærer</v>
      </c>
      <c r="E30" s="41">
        <f>IF(P_vekst!F36=0," ",P_vekst!F36)</f>
        <v>3</v>
      </c>
      <c r="F30" s="41">
        <f>IF(P_vekst!G36=0," ",P_vekst!G36)</f>
        <v>5</v>
      </c>
      <c r="G30" s="41">
        <f>IF(P_vekst!H36=0," ",P_vekst!H36)</f>
        <v>5</v>
      </c>
      <c r="H30" s="41">
        <f>IF(P_vekst!I36=0," ",P_vekst!I36)</f>
        <v>5</v>
      </c>
      <c r="I30" s="41">
        <f>IF(P_vekst!J36=0," ",P_vekst!J36)</f>
        <v>5</v>
      </c>
      <c r="J30" s="41">
        <f>IF(P_vekst!K36=0," ",P_vekst!K36)</f>
        <v>6</v>
      </c>
      <c r="K30" s="42">
        <f>IF(P_vekst!R36=0," ",P_vekst!R36)</f>
        <v>3</v>
      </c>
      <c r="L30" s="105" t="str">
        <f>IF(P_vekst!S36=0," ",P_vekst!S36)</f>
        <v xml:space="preserve"> </v>
      </c>
      <c r="M30" s="242"/>
      <c r="N30" s="21" t="str">
        <f>IF(P_vekst!W36=0," ",P_vekst!W36)</f>
        <v>pærer</v>
      </c>
      <c r="O30" s="22">
        <f>IF(P_vekst!X36=0," ",P_vekst!X36)</f>
        <v>1</v>
      </c>
      <c r="P30" s="22">
        <f>IF(P_vekst!Y36=0," ",P_vekst!Y36)</f>
        <v>1</v>
      </c>
      <c r="Q30" s="22">
        <f>IF(P_vekst!Z36=0," ",P_vekst!Z36)</f>
        <v>1</v>
      </c>
      <c r="R30" s="22">
        <f>IF(P_vekst!AA36=0," ",P_vekst!AA36)</f>
        <v>1</v>
      </c>
      <c r="S30" s="22">
        <f>IF(P_vekst!AB36=0," ",P_vekst!AB36)</f>
        <v>1</v>
      </c>
      <c r="T30" s="22">
        <f>IF(P_vekst!AC36=0," ",P_vekst!AC36)</f>
        <v>2</v>
      </c>
      <c r="U30" s="23">
        <f>IF(P_vekst!AJ36=0," ",P_vekst!AJ36)</f>
        <v>1</v>
      </c>
      <c r="V30" s="105" t="str">
        <f>IF(P_vekst!AK36=0," ",P_vekst!AK36)</f>
        <v xml:space="preserve"> </v>
      </c>
      <c r="W30" s="105" t="str">
        <f>IF(P_vekst!AL36=0," ",P_vekst!AL36)</f>
        <v xml:space="preserve"> </v>
      </c>
      <c r="X30" s="105" t="str">
        <f>IF(P_vekst!AM36=0," ",P_vekst!AM36)</f>
        <v xml:space="preserve"> </v>
      </c>
      <c r="Y30" s="105" t="str">
        <f>IF(P_vekst!AN36=0," ",P_vekst!AN36)</f>
        <v xml:space="preserve"> </v>
      </c>
      <c r="Z30" s="105" t="str">
        <f>IF(P_vekst!AO36=0," ",P_vekst!AO36)</f>
        <v xml:space="preserve"> </v>
      </c>
    </row>
    <row r="31" spans="3:26" x14ac:dyDescent="0.2">
      <c r="C31" s="242" t="s">
        <v>360</v>
      </c>
      <c r="D31" t="str">
        <f>IF(P_vekst!E37=0," ",P_vekst!E37)</f>
        <v>areal ikke prod.tilsk</v>
      </c>
      <c r="E31" s="7">
        <f>IF(P_vekst!F37=0," ",P_vekst!F37)</f>
        <v>532</v>
      </c>
      <c r="F31" s="7">
        <f>IF(P_vekst!G37=0," ",P_vekst!G37)</f>
        <v>709</v>
      </c>
      <c r="G31" s="7">
        <f>IF(P_vekst!H37=0," ",P_vekst!H37)</f>
        <v>756</v>
      </c>
      <c r="H31" s="7">
        <f>IF(P_vekst!I37=0," ",P_vekst!I37)</f>
        <v>585</v>
      </c>
      <c r="I31" s="7">
        <f>IF(P_vekst!J37=0," ",P_vekst!J37)</f>
        <v>607</v>
      </c>
      <c r="J31" s="7">
        <f>IF(P_vekst!K37=0," ",P_vekst!K37)</f>
        <v>353</v>
      </c>
      <c r="K31" s="8">
        <f>IF(P_vekst!R37=0," ",P_vekst!R37)</f>
        <v>-179</v>
      </c>
      <c r="L31" s="105" t="str">
        <f>IF(P_vekst!S37=0," ",P_vekst!S37)</f>
        <v xml:space="preserve"> </v>
      </c>
      <c r="M31" s="242" t="str">
        <f>IF(P_vekst!V37=0," ",P_vekst!V37)</f>
        <v>annet areal</v>
      </c>
      <c r="N31" t="str">
        <f>IF(P_vekst!W37=0," ",P_vekst!W37)</f>
        <v>areal ikke prod.tilsk</v>
      </c>
      <c r="O31" s="15">
        <f>IF(P_vekst!X37=0," ",P_vekst!X37)</f>
        <v>42</v>
      </c>
      <c r="P31" s="15">
        <f>IF(P_vekst!Y37=0," ",P_vekst!Y37)</f>
        <v>46</v>
      </c>
      <c r="Q31" s="15">
        <f>IF(P_vekst!Z37=0," ",P_vekst!Z37)</f>
        <v>45</v>
      </c>
      <c r="R31" s="15">
        <f>IF(P_vekst!AA37=0," ",P_vekst!AA37)</f>
        <v>41</v>
      </c>
      <c r="S31" s="15">
        <f>IF(P_vekst!AB37=0," ",P_vekst!AB37)</f>
        <v>45</v>
      </c>
      <c r="T31" s="15">
        <f>IF(P_vekst!AC37=0," ",P_vekst!AC37)</f>
        <v>44</v>
      </c>
      <c r="U31" s="16">
        <f>IF(P_vekst!AJ37=0," ",P_vekst!AJ37)</f>
        <v>2</v>
      </c>
      <c r="V31" s="105" t="str">
        <f>IF(P_vekst!AK37=0," ",P_vekst!AK37)</f>
        <v xml:space="preserve"> </v>
      </c>
      <c r="W31" s="105" t="str">
        <f>IF(P_vekst!AL37=0," ",P_vekst!AL37)</f>
        <v xml:space="preserve"> </v>
      </c>
      <c r="X31" s="105" t="str">
        <f>IF(P_vekst!AM37=0," ",P_vekst!AM37)</f>
        <v xml:space="preserve"> </v>
      </c>
      <c r="Y31" s="105" t="str">
        <f>IF(P_vekst!AN37=0," ",P_vekst!AN37)</f>
        <v xml:space="preserve"> </v>
      </c>
      <c r="Z31" s="105" t="str">
        <f>IF(P_vekst!AO37=0," ",P_vekst!AO37)</f>
        <v xml:space="preserve"> </v>
      </c>
    </row>
    <row r="32" spans="3:26" x14ac:dyDescent="0.2">
      <c r="C32" s="242"/>
      <c r="D32" t="str">
        <f>IF(P_vekst!E38=0," ",P_vekst!E38)</f>
        <v>beite ikke drift</v>
      </c>
      <c r="E32" s="7">
        <f>IF(P_vekst!F38=0," ",P_vekst!F38)</f>
        <v>5499</v>
      </c>
      <c r="F32" s="7">
        <f>IF(P_vekst!G38=0," ",P_vekst!G38)</f>
        <v>5462</v>
      </c>
      <c r="G32" s="7">
        <f>IF(P_vekst!H38=0," ",P_vekst!H38)</f>
        <v>6585</v>
      </c>
      <c r="H32" s="7">
        <f>IF(P_vekst!I38=0," ",P_vekst!I38)</f>
        <v>6096</v>
      </c>
      <c r="I32" s="7">
        <f>IF(P_vekst!J38=0," ",P_vekst!J38)</f>
        <v>6308</v>
      </c>
      <c r="J32" s="7">
        <f>IF(P_vekst!K38=0," ",P_vekst!K38)</f>
        <v>6163</v>
      </c>
      <c r="K32" s="8">
        <f>IF(P_vekst!R38=0," ",P_vekst!R38)</f>
        <v>664</v>
      </c>
      <c r="L32" s="105" t="str">
        <f>IF(P_vekst!S38=0," ",P_vekst!S38)</f>
        <v xml:space="preserve"> </v>
      </c>
      <c r="M32" s="242"/>
      <c r="N32" t="str">
        <f>IF(P_vekst!W38=0," ",P_vekst!W38)</f>
        <v>beite ikke drift</v>
      </c>
      <c r="O32" s="15">
        <f>IF(P_vekst!X38=0," ",P_vekst!X38)</f>
        <v>378</v>
      </c>
      <c r="P32" s="15">
        <f>IF(P_vekst!Y38=0," ",P_vekst!Y38)</f>
        <v>415</v>
      </c>
      <c r="Q32" s="15">
        <f>IF(P_vekst!Z38=0," ",P_vekst!Z38)</f>
        <v>425</v>
      </c>
      <c r="R32" s="15">
        <f>IF(P_vekst!AA38=0," ",P_vekst!AA38)</f>
        <v>406</v>
      </c>
      <c r="S32" s="15">
        <f>IF(P_vekst!AB38=0," ",P_vekst!AB38)</f>
        <v>377</v>
      </c>
      <c r="T32" s="15">
        <f>IF(P_vekst!AC38=0," ",P_vekst!AC38)</f>
        <v>395</v>
      </c>
      <c r="U32" s="16">
        <f>IF(P_vekst!AJ38=0," ",P_vekst!AJ38)</f>
        <v>17</v>
      </c>
      <c r="V32" s="105" t="str">
        <f>IF(P_vekst!AK38=0," ",P_vekst!AK38)</f>
        <v xml:space="preserve"> </v>
      </c>
      <c r="W32" s="105" t="str">
        <f>IF(P_vekst!AL38=0," ",P_vekst!AL38)</f>
        <v xml:space="preserve"> </v>
      </c>
      <c r="X32" s="105" t="str">
        <f>IF(P_vekst!AM38=0," ",P_vekst!AM38)</f>
        <v xml:space="preserve"> </v>
      </c>
      <c r="Y32" s="105" t="str">
        <f>IF(P_vekst!AN38=0," ",P_vekst!AN38)</f>
        <v xml:space="preserve"> </v>
      </c>
      <c r="Z32" s="105" t="str">
        <f>IF(P_vekst!AO38=0," ",P_vekst!AO38)</f>
        <v xml:space="preserve"> </v>
      </c>
    </row>
    <row r="33" spans="3:26" x14ac:dyDescent="0.2">
      <c r="C33" s="242"/>
      <c r="D33" t="str">
        <f>IF(P_vekst!E39=0," ",P_vekst!E39)</f>
        <v>brakkareal</v>
      </c>
      <c r="E33" s="7">
        <f>IF(P_vekst!F39=0," ",P_vekst!F39)</f>
        <v>590</v>
      </c>
      <c r="F33" s="7">
        <f>IF(P_vekst!G39=0," ",P_vekst!G39)</f>
        <v>429</v>
      </c>
      <c r="G33" s="7">
        <f>IF(P_vekst!H39=0," ",P_vekst!H39)</f>
        <v>645</v>
      </c>
      <c r="H33" s="7">
        <f>IF(P_vekst!I39=0," ",P_vekst!I39)</f>
        <v>579</v>
      </c>
      <c r="I33" s="7">
        <f>IF(P_vekst!J39=0," ",P_vekst!J39)</f>
        <v>992</v>
      </c>
      <c r="J33" s="7">
        <f>IF(P_vekst!K39=0," ",P_vekst!K39)</f>
        <v>1090</v>
      </c>
      <c r="K33" s="8">
        <f>IF(P_vekst!R39=0," ",P_vekst!R39)</f>
        <v>500</v>
      </c>
      <c r="L33" s="105" t="str">
        <f>IF(P_vekst!S39=0," ",P_vekst!S39)</f>
        <v xml:space="preserve"> </v>
      </c>
      <c r="M33" s="242"/>
      <c r="N33" t="str">
        <f>IF(P_vekst!W39=0," ",P_vekst!W39)</f>
        <v>brakkareal</v>
      </c>
      <c r="O33" s="15">
        <f>IF(P_vekst!X39=0," ",P_vekst!X39)</f>
        <v>33</v>
      </c>
      <c r="P33" s="15">
        <f>IF(P_vekst!Y39=0," ",P_vekst!Y39)</f>
        <v>34</v>
      </c>
      <c r="Q33" s="15">
        <f>IF(P_vekst!Z39=0," ",P_vekst!Z39)</f>
        <v>39</v>
      </c>
      <c r="R33" s="15">
        <f>IF(P_vekst!AA39=0," ",P_vekst!AA39)</f>
        <v>39</v>
      </c>
      <c r="S33" s="15">
        <f>IF(P_vekst!AB39=0," ",P_vekst!AB39)</f>
        <v>47</v>
      </c>
      <c r="T33" s="15">
        <f>IF(P_vekst!AC39=0," ",P_vekst!AC39)</f>
        <v>56</v>
      </c>
      <c r="U33" s="16">
        <f>IF(P_vekst!AJ39=0," ",P_vekst!AJ39)</f>
        <v>23</v>
      </c>
      <c r="V33" s="105" t="str">
        <f>IF(P_vekst!AK39=0," ",P_vekst!AK39)</f>
        <v xml:space="preserve"> </v>
      </c>
      <c r="W33" s="105" t="str">
        <f>IF(P_vekst!AL39=0," ",P_vekst!AL39)</f>
        <v xml:space="preserve"> </v>
      </c>
      <c r="X33" s="105" t="str">
        <f>IF(P_vekst!AM39=0," ",P_vekst!AM39)</f>
        <v xml:space="preserve"> </v>
      </c>
      <c r="Y33" s="105" t="str">
        <f>IF(P_vekst!AN39=0," ",P_vekst!AN39)</f>
        <v xml:space="preserve"> </v>
      </c>
      <c r="Z33" s="105" t="str">
        <f>IF(P_vekst!AO39=0," ",P_vekst!AO39)</f>
        <v xml:space="preserve"> </v>
      </c>
    </row>
    <row r="34" spans="3:26" x14ac:dyDescent="0.2">
      <c r="C34" s="242"/>
      <c r="D34" t="str">
        <f>IF(P_vekst!E40=0," ",P_vekst!E40)</f>
        <v>fulldyrka ikke drift</v>
      </c>
      <c r="E34" s="7">
        <f>IF(P_vekst!F40=0," ",P_vekst!F40)</f>
        <v>7494</v>
      </c>
      <c r="F34" s="7">
        <f>IF(P_vekst!G40=0," ",P_vekst!G40)</f>
        <v>6996</v>
      </c>
      <c r="G34" s="7">
        <f>IF(P_vekst!H40=0," ",P_vekst!H40)</f>
        <v>7659</v>
      </c>
      <c r="H34" s="7">
        <f>IF(P_vekst!I40=0," ",P_vekst!I40)</f>
        <v>7427</v>
      </c>
      <c r="I34" s="7">
        <f>IF(P_vekst!J40=0," ",P_vekst!J40)</f>
        <v>6328</v>
      </c>
      <c r="J34" s="7">
        <f>IF(P_vekst!K40=0," ",P_vekst!K40)</f>
        <v>8704</v>
      </c>
      <c r="K34" s="8">
        <f>IF(P_vekst!R40=0," ",P_vekst!R40)</f>
        <v>1210</v>
      </c>
      <c r="L34" s="105" t="str">
        <f>IF(P_vekst!S40=0," ",P_vekst!S40)</f>
        <v xml:space="preserve"> </v>
      </c>
      <c r="M34" s="242"/>
      <c r="N34" t="str">
        <f>IF(P_vekst!W40=0," ",P_vekst!W40)</f>
        <v>fulldyrka ikke drift</v>
      </c>
      <c r="O34" s="15">
        <f>IF(P_vekst!X40=0," ",P_vekst!X40)</f>
        <v>380</v>
      </c>
      <c r="P34" s="15">
        <f>IF(P_vekst!Y40=0," ",P_vekst!Y40)</f>
        <v>404</v>
      </c>
      <c r="Q34" s="15">
        <f>IF(P_vekst!Z40=0," ",P_vekst!Z40)</f>
        <v>427</v>
      </c>
      <c r="R34" s="15">
        <f>IF(P_vekst!AA40=0," ",P_vekst!AA40)</f>
        <v>426</v>
      </c>
      <c r="S34" s="15">
        <f>IF(P_vekst!AB40=0," ",P_vekst!AB40)</f>
        <v>377</v>
      </c>
      <c r="T34" s="15">
        <f>IF(P_vekst!AC40=0," ",P_vekst!AC40)</f>
        <v>442</v>
      </c>
      <c r="U34" s="16">
        <f>IF(P_vekst!AJ40=0," ",P_vekst!AJ40)</f>
        <v>62</v>
      </c>
      <c r="V34" s="105" t="str">
        <f>IF(P_vekst!AK40=0," ",P_vekst!AK40)</f>
        <v xml:space="preserve"> </v>
      </c>
      <c r="W34" s="105" t="str">
        <f>IF(P_vekst!AL40=0," ",P_vekst!AL40)</f>
        <v xml:space="preserve"> </v>
      </c>
      <c r="X34" s="105" t="str">
        <f>IF(P_vekst!AM40=0," ",P_vekst!AM40)</f>
        <v xml:space="preserve"> </v>
      </c>
      <c r="Y34" s="105" t="str">
        <f>IF(P_vekst!AN40=0," ",P_vekst!AN40)</f>
        <v xml:space="preserve"> </v>
      </c>
      <c r="Z34" s="105" t="str">
        <f>IF(P_vekst!AO40=0," ",P_vekst!AO40)</f>
        <v xml:space="preserve"> </v>
      </c>
    </row>
    <row r="35" spans="3:26" x14ac:dyDescent="0.2">
      <c r="C35" s="242" t="s">
        <v>485</v>
      </c>
      <c r="D35" s="17" t="s">
        <v>594</v>
      </c>
      <c r="E35" s="43">
        <f>IF(P_vekst!F41=0," ",P_vekst!F41)</f>
        <v>3566656</v>
      </c>
      <c r="F35" s="43">
        <f>IF(P_vekst!G41=0," ",P_vekst!G41)</f>
        <v>3058420</v>
      </c>
      <c r="G35" s="43">
        <f>IF(P_vekst!H41=0," ",P_vekst!H41)</f>
        <v>2998361</v>
      </c>
      <c r="H35" s="43">
        <f>IF(P_vekst!I41=0," ",P_vekst!I41)</f>
        <v>2592964</v>
      </c>
      <c r="I35" s="43">
        <f>IF(P_vekst!J41=0," ",P_vekst!J41)</f>
        <v>3881022</v>
      </c>
      <c r="J35" s="43">
        <f>IF(P_vekst!K41=0," ",P_vekst!K41)</f>
        <v>2974705</v>
      </c>
      <c r="K35" s="44">
        <f>IF(P_vekst!R41=0," ",P_vekst!R41)</f>
        <v>-591951</v>
      </c>
      <c r="L35" s="105" t="str">
        <f>IF(P_vekst!S41=0," ",P_vekst!S41)</f>
        <v xml:space="preserve"> </v>
      </c>
      <c r="M35" s="242" t="str">
        <f>IF(P_vekst!V41=0," ",P_vekst!V41)</f>
        <v>grovfôrsalg</v>
      </c>
      <c r="N35" s="17" t="str">
        <f>IF(P_vekst!W41=0," ",P_vekst!W41)</f>
        <v>høy</v>
      </c>
      <c r="O35" s="18">
        <f>IF(P_vekst!X41=0," ",P_vekst!X41)</f>
        <v>197</v>
      </c>
      <c r="P35" s="18">
        <f>IF(P_vekst!Y41=0," ",P_vekst!Y41)</f>
        <v>176</v>
      </c>
      <c r="Q35" s="18">
        <f>IF(P_vekst!Z41=0," ",P_vekst!Z41)</f>
        <v>185</v>
      </c>
      <c r="R35" s="18">
        <f>IF(P_vekst!AA41=0," ",P_vekst!AA41)</f>
        <v>165</v>
      </c>
      <c r="S35" s="18">
        <f>IF(P_vekst!AB41=0," ",P_vekst!AB41)</f>
        <v>199</v>
      </c>
      <c r="T35" s="18">
        <f>IF(P_vekst!AC41=0," ",P_vekst!AC41)</f>
        <v>187</v>
      </c>
      <c r="U35" s="19">
        <f>IF(P_vekst!AJ41=0," ",P_vekst!AJ41)</f>
        <v>-10</v>
      </c>
      <c r="V35" s="105" t="str">
        <f>IF(P_vekst!AK41=0," ",P_vekst!AK41)</f>
        <v xml:space="preserve"> </v>
      </c>
      <c r="W35" s="105" t="str">
        <f>IF(P_vekst!AL41=0," ",P_vekst!AL41)</f>
        <v xml:space="preserve"> </v>
      </c>
      <c r="X35" s="105" t="str">
        <f>IF(P_vekst!AM41=0," ",P_vekst!AM41)</f>
        <v xml:space="preserve"> </v>
      </c>
      <c r="Y35" s="105" t="str">
        <f>IF(P_vekst!AN41=0," ",P_vekst!AN41)</f>
        <v xml:space="preserve"> </v>
      </c>
      <c r="Z35" s="105" t="str">
        <f>IF(P_vekst!AO41=0," ",P_vekst!AO41)</f>
        <v xml:space="preserve"> </v>
      </c>
    </row>
    <row r="36" spans="3:26" x14ac:dyDescent="0.2">
      <c r="C36" s="242"/>
      <c r="D36" t="s">
        <v>595</v>
      </c>
      <c r="E36" s="45">
        <f>IF(P_vekst!F42=0," ",P_vekst!F42)</f>
        <v>6921448</v>
      </c>
      <c r="F36" s="45">
        <f>IF(P_vekst!G42=0," ",P_vekst!G42)</f>
        <v>7019434</v>
      </c>
      <c r="G36" s="45">
        <f>IF(P_vekst!H42=0," ",P_vekst!H42)</f>
        <v>7072458</v>
      </c>
      <c r="H36" s="45">
        <f>IF(P_vekst!I42=0," ",P_vekst!I42)</f>
        <v>6930320</v>
      </c>
      <c r="I36" s="45">
        <f>IF(P_vekst!J42=0," ",P_vekst!J42)</f>
        <v>7515491</v>
      </c>
      <c r="J36" s="45">
        <f>IF(P_vekst!K42=0," ",P_vekst!K42)</f>
        <v>7447918</v>
      </c>
      <c r="K36" s="46">
        <f>IF(P_vekst!R42=0," ",P_vekst!R42)</f>
        <v>526470</v>
      </c>
      <c r="L36" s="105" t="str">
        <f>IF(P_vekst!S42=0," ",P_vekst!S42)</f>
        <v xml:space="preserve"> </v>
      </c>
      <c r="M36" s="242"/>
      <c r="N36" t="str">
        <f>IF(P_vekst!W42=0," ",P_vekst!W42)</f>
        <v>høyensilasje</v>
      </c>
      <c r="O36" s="20">
        <f>IF(P_vekst!X42=0," ",P_vekst!X42)</f>
        <v>177</v>
      </c>
      <c r="P36" s="20">
        <f>IF(P_vekst!Y42=0," ",P_vekst!Y42)</f>
        <v>183</v>
      </c>
      <c r="Q36" s="20">
        <f>IF(P_vekst!Z42=0," ",P_vekst!Z42)</f>
        <v>182</v>
      </c>
      <c r="R36" s="20">
        <f>IF(P_vekst!AA42=0," ",P_vekst!AA42)</f>
        <v>179</v>
      </c>
      <c r="S36" s="20">
        <f>IF(P_vekst!AB42=0," ",P_vekst!AB42)</f>
        <v>174</v>
      </c>
      <c r="T36" s="20">
        <f>IF(P_vekst!AC42=0," ",P_vekst!AC42)</f>
        <v>169</v>
      </c>
      <c r="U36" s="16">
        <f>IF(P_vekst!AJ42=0," ",P_vekst!AJ42)</f>
        <v>-8</v>
      </c>
      <c r="V36" s="105" t="str">
        <f>IF(P_vekst!AK42=0," ",P_vekst!AK42)</f>
        <v xml:space="preserve"> </v>
      </c>
      <c r="W36" s="105" t="str">
        <f>IF(P_vekst!AL42=0," ",P_vekst!AL42)</f>
        <v xml:space="preserve"> </v>
      </c>
      <c r="X36" s="105" t="str">
        <f>IF(P_vekst!AM42=0," ",P_vekst!AM42)</f>
        <v xml:space="preserve"> </v>
      </c>
      <c r="Y36" s="105" t="str">
        <f>IF(P_vekst!AN42=0," ",P_vekst!AN42)</f>
        <v xml:space="preserve"> </v>
      </c>
      <c r="Z36" s="105" t="str">
        <f>IF(P_vekst!AO42=0," ",P_vekst!AO42)</f>
        <v xml:space="preserve"> </v>
      </c>
    </row>
    <row r="37" spans="3:26" x14ac:dyDescent="0.2">
      <c r="C37" s="242"/>
      <c r="D37" s="21" t="s">
        <v>596</v>
      </c>
      <c r="E37" s="47">
        <f>IF(P_vekst!F43=0," ",P_vekst!F43)</f>
        <v>182989010</v>
      </c>
      <c r="F37" s="47">
        <f>IF(P_vekst!G43=0," ",P_vekst!G43)</f>
        <v>180715254</v>
      </c>
      <c r="G37" s="47">
        <f>IF(P_vekst!H43=0," ",P_vekst!H43)</f>
        <v>176578108</v>
      </c>
      <c r="H37" s="47">
        <f>IF(P_vekst!I43=0," ",P_vekst!I43)</f>
        <v>170942443</v>
      </c>
      <c r="I37" s="47">
        <f>IF(P_vekst!J43=0," ",P_vekst!J43)</f>
        <v>192784478</v>
      </c>
      <c r="J37" s="47">
        <f>IF(P_vekst!K43=0," ",P_vekst!K43)</f>
        <v>153698788</v>
      </c>
      <c r="K37" s="48">
        <f>IF(P_vekst!R43=0," ",P_vekst!R43)</f>
        <v>-29290222</v>
      </c>
      <c r="L37" s="105" t="str">
        <f>IF(P_vekst!S43=0," ",P_vekst!S43)</f>
        <v xml:space="preserve"> </v>
      </c>
      <c r="M37" s="242"/>
      <c r="N37" s="21" t="str">
        <f>IF(P_vekst!W43=0," ",P_vekst!W43)</f>
        <v>surfôr</v>
      </c>
      <c r="O37" s="22">
        <f>IF(P_vekst!X43=0," ",P_vekst!X43)</f>
        <v>1276</v>
      </c>
      <c r="P37" s="22">
        <f>IF(P_vekst!Y43=0," ",P_vekst!Y43)</f>
        <v>1310</v>
      </c>
      <c r="Q37" s="22">
        <f>IF(P_vekst!Z43=0," ",P_vekst!Z43)</f>
        <v>1341</v>
      </c>
      <c r="R37" s="22">
        <f>IF(P_vekst!AA43=0," ",P_vekst!AA43)</f>
        <v>1266</v>
      </c>
      <c r="S37" s="22">
        <f>IF(P_vekst!AB43=0," ",P_vekst!AB43)</f>
        <v>1239</v>
      </c>
      <c r="T37" s="22">
        <f>IF(P_vekst!AC43=0," ",P_vekst!AC43)</f>
        <v>1192</v>
      </c>
      <c r="U37" s="23">
        <f>IF(P_vekst!AJ43=0," ",P_vekst!AJ43)</f>
        <v>-84</v>
      </c>
      <c r="V37" s="105" t="str">
        <f>IF(P_vekst!AK43=0," ",P_vekst!AK43)</f>
        <v xml:space="preserve"> </v>
      </c>
      <c r="X37" s="105" t="str">
        <f>IF(P_vekst!AM43=0," ",P_vekst!AM43)</f>
        <v xml:space="preserve"> </v>
      </c>
      <c r="Y37" s="105" t="str">
        <f>IF(P_vekst!AN43=0," ",P_vekst!AN43)</f>
        <v xml:space="preserve"> </v>
      </c>
      <c r="Z37" s="105" t="str">
        <f>IF(P_vekst!AO43=0," ",P_vekst!AO43)</f>
        <v xml:space="preserve"> </v>
      </c>
    </row>
    <row r="38" spans="3:26" x14ac:dyDescent="0.2">
      <c r="C38" s="242" t="s">
        <v>389</v>
      </c>
      <c r="D38" s="14" t="s">
        <v>574</v>
      </c>
      <c r="E38" s="7" t="str">
        <f>IF(P_vekst!F44=0," ",P_vekst!F44)</f>
        <v xml:space="preserve"> </v>
      </c>
      <c r="F38" s="7">
        <f>IF(P_vekst!G44=0," ",P_vekst!G44)</f>
        <v>242</v>
      </c>
      <c r="G38" s="7">
        <f>IF(P_vekst!H44=0," ",P_vekst!H44)</f>
        <v>537</v>
      </c>
      <c r="H38" s="7">
        <f>IF(P_vekst!I44=0," ",P_vekst!I44)</f>
        <v>313</v>
      </c>
      <c r="I38" s="7">
        <f>IF(P_vekst!J44=0," ",P_vekst!J44)</f>
        <v>188</v>
      </c>
      <c r="J38" s="7">
        <f>IF(P_vekst!K44=0," ",P_vekst!K44)</f>
        <v>479</v>
      </c>
      <c r="K38" s="8">
        <f>IF(P_vekst!R44=0," ",P_vekst!R44)</f>
        <v>479</v>
      </c>
      <c r="L38" s="105" t="str">
        <f>IF(P_vekst!S44=0," ",P_vekst!S44)</f>
        <v xml:space="preserve"> </v>
      </c>
      <c r="M38" s="242" t="s">
        <v>389</v>
      </c>
      <c r="N38" s="14" t="s">
        <v>574</v>
      </c>
      <c r="O38" s="15" t="str">
        <f>IF(P_vekst!X44=0," ",P_vekst!X44)</f>
        <v xml:space="preserve"> </v>
      </c>
      <c r="P38" s="15">
        <f>IF(P_vekst!Y44=0," ",P_vekst!Y44)</f>
        <v>5</v>
      </c>
      <c r="Q38" s="15">
        <f>IF(P_vekst!Z44=0," ",P_vekst!Z44)</f>
        <v>4</v>
      </c>
      <c r="R38" s="15">
        <f>IF(P_vekst!AA44=0," ",P_vekst!AA44)</f>
        <v>4</v>
      </c>
      <c r="S38" s="15">
        <f>IF(P_vekst!AB44=0," ",P_vekst!AB44)</f>
        <v>3</v>
      </c>
      <c r="T38" s="15">
        <f>IF(P_vekst!AC44=0," ",P_vekst!AC44)</f>
        <v>7</v>
      </c>
      <c r="U38" s="16">
        <f>IF(P_vekst!AJ44=0," ",P_vekst!AJ44)</f>
        <v>7</v>
      </c>
      <c r="V38" s="105" t="str">
        <f>IF(P_vekst!AK44=0," ",P_vekst!AK44)</f>
        <v xml:space="preserve"> </v>
      </c>
      <c r="X38" s="105" t="str">
        <f>IF(P_vekst!AM44=0," ",P_vekst!AM44)</f>
        <v xml:space="preserve"> </v>
      </c>
      <c r="Y38" s="105" t="str">
        <f>IF(P_vekst!AN44=0," ",P_vekst!AN44)</f>
        <v xml:space="preserve"> </v>
      </c>
      <c r="Z38" s="105" t="str">
        <f>IF(P_vekst!AO44=0," ",P_vekst!AO44)</f>
        <v xml:space="preserve"> </v>
      </c>
    </row>
    <row r="39" spans="3:26" x14ac:dyDescent="0.2">
      <c r="C39" s="242"/>
      <c r="D39" s="14" t="s">
        <v>585</v>
      </c>
      <c r="E39" s="7" t="str">
        <f>IF(P_vekst!F45=0," ",P_vekst!F45)</f>
        <v xml:space="preserve"> </v>
      </c>
      <c r="F39" s="7">
        <f>IF(P_vekst!G45=0," ",P_vekst!G45)</f>
        <v>1995</v>
      </c>
      <c r="G39" s="7">
        <f>IF(P_vekst!H45=0," ",P_vekst!H45)</f>
        <v>1854</v>
      </c>
      <c r="H39" s="7">
        <f>IF(P_vekst!I45=0," ",P_vekst!I45)</f>
        <v>1410</v>
      </c>
      <c r="I39" s="7">
        <f>IF(P_vekst!J45=0," ",P_vekst!J45)</f>
        <v>1819</v>
      </c>
      <c r="J39" s="7">
        <f>IF(P_vekst!K45=0," ",P_vekst!K45)</f>
        <v>1728</v>
      </c>
      <c r="K39" s="8">
        <f>IF(P_vekst!R45=0," ",P_vekst!R45)</f>
        <v>1728</v>
      </c>
      <c r="L39" s="105" t="str">
        <f>IF(P_vekst!S45=0," ",P_vekst!S45)</f>
        <v xml:space="preserve"> </v>
      </c>
      <c r="M39" s="242"/>
      <c r="N39" s="14" t="s">
        <v>575</v>
      </c>
      <c r="O39" s="15" t="str">
        <f>IF(P_vekst!X45=0," ",P_vekst!X45)</f>
        <v xml:space="preserve"> </v>
      </c>
      <c r="P39" s="15">
        <f>IF(P_vekst!Y45=0," ",P_vekst!Y45)</f>
        <v>26</v>
      </c>
      <c r="Q39" s="15">
        <f>IF(P_vekst!Z45=0," ",P_vekst!Z45)</f>
        <v>31</v>
      </c>
      <c r="R39" s="15">
        <f>IF(P_vekst!AA45=0," ",P_vekst!AA45)</f>
        <v>27</v>
      </c>
      <c r="S39" s="15">
        <f>IF(P_vekst!AB45=0," ",P_vekst!AB45)</f>
        <v>30</v>
      </c>
      <c r="T39" s="15">
        <f>IF(P_vekst!AC45=0," ",P_vekst!AC45)</f>
        <v>19</v>
      </c>
      <c r="U39" s="16">
        <f>IF(P_vekst!AJ45=0," ",P_vekst!AJ45)</f>
        <v>19</v>
      </c>
      <c r="V39" s="105" t="str">
        <f>IF(P_vekst!AK45=0," ",P_vekst!AK45)</f>
        <v xml:space="preserve"> </v>
      </c>
      <c r="X39" s="105" t="str">
        <f>IF(P_vekst!AM45=0," ",P_vekst!AM45)</f>
        <v xml:space="preserve"> </v>
      </c>
      <c r="Y39" s="105" t="str">
        <f>IF(P_vekst!AN45=0," ",P_vekst!AN45)</f>
        <v xml:space="preserve"> </v>
      </c>
      <c r="Z39" s="105" t="str">
        <f>IF(P_vekst!AO45=0," ",P_vekst!AO45)</f>
        <v xml:space="preserve"> </v>
      </c>
    </row>
    <row r="40" spans="3:26" x14ac:dyDescent="0.2">
      <c r="C40" s="242"/>
      <c r="D40" s="14" t="s">
        <v>586</v>
      </c>
      <c r="E40" s="7">
        <f>IF(P_vekst!F46=0," ",P_vekst!F46)</f>
        <v>70547</v>
      </c>
      <c r="F40" s="7">
        <f>IF(P_vekst!G46=0," ",P_vekst!G46)</f>
        <v>69533</v>
      </c>
      <c r="G40" s="7">
        <f>IF(P_vekst!H46=0," ",P_vekst!H46)</f>
        <v>64550</v>
      </c>
      <c r="H40" s="7">
        <f>IF(P_vekst!I46=0," ",P_vekst!I46)</f>
        <v>63969</v>
      </c>
      <c r="I40" s="7">
        <f>IF(P_vekst!J46=0," ",P_vekst!J46)</f>
        <v>63956</v>
      </c>
      <c r="J40" s="7">
        <f>IF(P_vekst!K46=0," ",P_vekst!K46)</f>
        <v>64627</v>
      </c>
      <c r="K40" s="8">
        <f>IF(P_vekst!R46=0," ",P_vekst!R46)</f>
        <v>-5920</v>
      </c>
      <c r="L40" s="105" t="str">
        <f>IF(P_vekst!S46=0," ",P_vekst!S46)</f>
        <v xml:space="preserve"> </v>
      </c>
      <c r="M40" s="242"/>
      <c r="N40" s="14" t="s">
        <v>576</v>
      </c>
      <c r="O40" s="15">
        <f>IF(P_vekst!X46=0," ",P_vekst!X46)</f>
        <v>323</v>
      </c>
      <c r="P40" s="15">
        <f>IF(P_vekst!Y46=0," ",P_vekst!Y46)</f>
        <v>306</v>
      </c>
      <c r="Q40" s="15">
        <f>IF(P_vekst!Z46=0," ",P_vekst!Z46)</f>
        <v>285</v>
      </c>
      <c r="R40" s="15">
        <f>IF(P_vekst!AA46=0," ",P_vekst!AA46)</f>
        <v>272</v>
      </c>
      <c r="S40" s="15">
        <f>IF(P_vekst!AB46=0," ",P_vekst!AB46)</f>
        <v>266</v>
      </c>
      <c r="T40" s="15">
        <f>IF(P_vekst!AC46=0," ",P_vekst!AC46)</f>
        <v>259</v>
      </c>
      <c r="U40" s="16">
        <f>IF(P_vekst!AJ46=0," ",P_vekst!AJ46)</f>
        <v>-64</v>
      </c>
      <c r="V40" s="105" t="str">
        <f>IF(P_vekst!AK46=0," ",P_vekst!AK46)</f>
        <v xml:space="preserve"> </v>
      </c>
      <c r="X40" s="105" t="str">
        <f>IF(P_vekst!AM46=0," ",P_vekst!AM46)</f>
        <v xml:space="preserve"> </v>
      </c>
      <c r="Y40" s="105" t="str">
        <f>IF(P_vekst!AN46=0," ",P_vekst!AN46)</f>
        <v xml:space="preserve"> </v>
      </c>
      <c r="Z40" s="105" t="str">
        <f>IF(P_vekst!AO46=0," ",P_vekst!AO46)</f>
        <v xml:space="preserve"> </v>
      </c>
    </row>
    <row r="41" spans="3:26" x14ac:dyDescent="0.2">
      <c r="C41" s="242"/>
      <c r="D41" s="14" t="s">
        <v>577</v>
      </c>
      <c r="E41" s="7" t="str">
        <f>IF(P_vekst!F47=0," ",P_vekst!F47)</f>
        <v xml:space="preserve"> </v>
      </c>
      <c r="F41" s="7">
        <f>IF(P_vekst!G47=0," ",P_vekst!G47)</f>
        <v>662</v>
      </c>
      <c r="G41" s="7">
        <f>IF(P_vekst!H47=0," ",P_vekst!H47)</f>
        <v>721</v>
      </c>
      <c r="H41" s="7">
        <f>IF(P_vekst!I47=0," ",P_vekst!I47)</f>
        <v>490</v>
      </c>
      <c r="I41" s="7">
        <f>IF(P_vekst!J47=0," ",P_vekst!J47)</f>
        <v>252</v>
      </c>
      <c r="J41" s="7">
        <f>IF(P_vekst!K47=0," ",P_vekst!K47)</f>
        <v>463</v>
      </c>
      <c r="K41" s="8">
        <f>IF(P_vekst!R47=0," ",P_vekst!R47)</f>
        <v>463</v>
      </c>
      <c r="L41" s="105" t="str">
        <f>IF(P_vekst!S47=0," ",P_vekst!S47)</f>
        <v xml:space="preserve"> </v>
      </c>
      <c r="M41" s="242"/>
      <c r="N41" s="14" t="s">
        <v>577</v>
      </c>
      <c r="O41" s="15" t="str">
        <f>IF(P_vekst!X47=0," ",P_vekst!X47)</f>
        <v xml:space="preserve"> </v>
      </c>
      <c r="P41" s="15">
        <f>IF(P_vekst!Y47=0," ",P_vekst!Y47)</f>
        <v>11</v>
      </c>
      <c r="Q41" s="15">
        <f>IF(P_vekst!Z47=0," ",P_vekst!Z47)</f>
        <v>18</v>
      </c>
      <c r="R41" s="15">
        <f>IF(P_vekst!AA47=0," ",P_vekst!AA47)</f>
        <v>11</v>
      </c>
      <c r="S41" s="15">
        <f>IF(P_vekst!AB47=0," ",P_vekst!AB47)</f>
        <v>10</v>
      </c>
      <c r="T41" s="15">
        <f>IF(P_vekst!AC47=0," ",P_vekst!AC47)</f>
        <v>12</v>
      </c>
      <c r="U41" s="16">
        <f>IF(P_vekst!AJ47=0," ",P_vekst!AJ47)</f>
        <v>12</v>
      </c>
      <c r="V41" s="105" t="str">
        <f>IF(P_vekst!AK47=0," ",P_vekst!AK47)</f>
        <v xml:space="preserve"> </v>
      </c>
      <c r="X41" s="105" t="str">
        <f>IF(P_vekst!AM47=0," ",P_vekst!AM47)</f>
        <v xml:space="preserve"> </v>
      </c>
      <c r="Y41" s="105" t="str">
        <f>IF(P_vekst!AN47=0," ",P_vekst!AN47)</f>
        <v xml:space="preserve"> </v>
      </c>
      <c r="Z41" s="105" t="str">
        <f>IF(P_vekst!AO47=0," ",P_vekst!AO47)</f>
        <v xml:space="preserve"> </v>
      </c>
    </row>
    <row r="42" spans="3:26" x14ac:dyDescent="0.2">
      <c r="C42" s="242"/>
      <c r="D42" s="14" t="s">
        <v>578</v>
      </c>
      <c r="E42" s="7">
        <f>IF(P_vekst!F48=0," ",P_vekst!F48)</f>
        <v>13371</v>
      </c>
      <c r="F42" s="7">
        <f>IF(P_vekst!G48=0," ",P_vekst!G48)</f>
        <v>13462</v>
      </c>
      <c r="G42" s="7">
        <f>IF(P_vekst!H48=0," ",P_vekst!H48)</f>
        <v>13271</v>
      </c>
      <c r="H42" s="7">
        <f>IF(P_vekst!I48=0," ",P_vekst!I48)</f>
        <v>12312</v>
      </c>
      <c r="I42" s="7">
        <f>IF(P_vekst!J48=0," ",P_vekst!J48)</f>
        <v>12126</v>
      </c>
      <c r="J42" s="7">
        <f>IF(P_vekst!K48=0," ",P_vekst!K48)</f>
        <v>12939</v>
      </c>
      <c r="K42" s="8">
        <f>IF(P_vekst!R48=0," ",P_vekst!R48)</f>
        <v>-432</v>
      </c>
      <c r="L42" s="105" t="str">
        <f>IF(P_vekst!S48=0," ",P_vekst!S48)</f>
        <v xml:space="preserve"> </v>
      </c>
      <c r="M42" s="242"/>
      <c r="N42" s="14" t="s">
        <v>578</v>
      </c>
      <c r="O42" s="15">
        <f>IF(P_vekst!X48=0," ",P_vekst!X48)</f>
        <v>237</v>
      </c>
      <c r="P42" s="15">
        <f>IF(P_vekst!Y48=0," ",P_vekst!Y48)</f>
        <v>235</v>
      </c>
      <c r="Q42" s="15">
        <f>IF(P_vekst!Z48=0," ",P_vekst!Z48)</f>
        <v>215</v>
      </c>
      <c r="R42" s="15">
        <f>IF(P_vekst!AA48=0," ",P_vekst!AA48)</f>
        <v>207</v>
      </c>
      <c r="S42" s="15">
        <f>IF(P_vekst!AB48=0," ",P_vekst!AB48)</f>
        <v>197</v>
      </c>
      <c r="T42" s="15">
        <f>IF(P_vekst!AC48=0," ",P_vekst!AC48)</f>
        <v>192</v>
      </c>
      <c r="U42" s="16">
        <f>IF(P_vekst!AJ48=0," ",P_vekst!AJ48)</f>
        <v>-45</v>
      </c>
      <c r="V42" s="105" t="str">
        <f>IF(P_vekst!AK48=0," ",P_vekst!AK48)</f>
        <v xml:space="preserve"> </v>
      </c>
      <c r="X42" s="105" t="str">
        <f>IF(P_vekst!AM48=0," ",P_vekst!AM48)</f>
        <v xml:space="preserve"> </v>
      </c>
      <c r="Y42" s="105" t="str">
        <f>IF(P_vekst!AN48=0," ",P_vekst!AN48)</f>
        <v xml:space="preserve"> </v>
      </c>
      <c r="Z42" s="105" t="str">
        <f>IF(P_vekst!AO48=0," ",P_vekst!AO48)</f>
        <v xml:space="preserve"> </v>
      </c>
    </row>
    <row r="43" spans="3:26" x14ac:dyDescent="0.2">
      <c r="C43" s="242"/>
      <c r="D43" s="14" t="s">
        <v>579</v>
      </c>
      <c r="E43" s="7">
        <f>IF(P_vekst!F49=0," ",P_vekst!F49)</f>
        <v>17954</v>
      </c>
      <c r="F43" s="7">
        <f>IF(P_vekst!G49=0," ",P_vekst!G49)</f>
        <v>14405</v>
      </c>
      <c r="G43" s="7">
        <f>IF(P_vekst!H49=0," ",P_vekst!H49)</f>
        <v>12817</v>
      </c>
      <c r="H43" s="7">
        <f>IF(P_vekst!I49=0," ",P_vekst!I49)</f>
        <v>12214</v>
      </c>
      <c r="I43" s="7">
        <f>IF(P_vekst!J49=0," ",P_vekst!J49)</f>
        <v>11744</v>
      </c>
      <c r="J43" s="7">
        <f>IF(P_vekst!K49=0," ",P_vekst!K49)</f>
        <v>12272</v>
      </c>
      <c r="K43" s="8">
        <f>IF(P_vekst!R49=0," ",P_vekst!R49)</f>
        <v>-5682</v>
      </c>
      <c r="L43" s="105" t="str">
        <f>IF(P_vekst!S49=0," ",P_vekst!S49)</f>
        <v xml:space="preserve"> </v>
      </c>
      <c r="M43" s="242"/>
      <c r="N43" s="14" t="s">
        <v>579</v>
      </c>
      <c r="O43" s="15">
        <f>IF(P_vekst!X49=0," ",P_vekst!X49)</f>
        <v>120</v>
      </c>
      <c r="P43" s="15">
        <f>IF(P_vekst!Y49=0," ",P_vekst!Y49)</f>
        <v>104</v>
      </c>
      <c r="Q43" s="15">
        <f>IF(P_vekst!Z49=0," ",P_vekst!Z49)</f>
        <v>92</v>
      </c>
      <c r="R43" s="15">
        <f>IF(P_vekst!AA49=0," ",P_vekst!AA49)</f>
        <v>88</v>
      </c>
      <c r="S43" s="15">
        <f>IF(P_vekst!AB49=0," ",P_vekst!AB49)</f>
        <v>87</v>
      </c>
      <c r="T43" s="15">
        <f>IF(P_vekst!AC49=0," ",P_vekst!AC49)</f>
        <v>86</v>
      </c>
      <c r="U43" s="16">
        <f>IF(P_vekst!AJ49=0," ",P_vekst!AJ49)</f>
        <v>-34</v>
      </c>
      <c r="V43" s="105" t="str">
        <f>IF(P_vekst!AK49=0," ",P_vekst!AK49)</f>
        <v xml:space="preserve"> </v>
      </c>
      <c r="X43" s="105" t="str">
        <f>IF(P_vekst!AM49=0," ",P_vekst!AM49)</f>
        <v xml:space="preserve"> </v>
      </c>
      <c r="Y43" s="105" t="str">
        <f>IF(P_vekst!AN49=0," ",P_vekst!AN49)</f>
        <v xml:space="preserve"> </v>
      </c>
      <c r="Z43" s="105" t="str">
        <f>IF(P_vekst!AO49=0," ",P_vekst!AO49)</f>
        <v xml:space="preserve"> </v>
      </c>
    </row>
    <row r="44" spans="3:26" x14ac:dyDescent="0.2">
      <c r="C44" s="242"/>
      <c r="D44" s="14" t="s">
        <v>580</v>
      </c>
      <c r="E44" s="7">
        <f>IF(P_vekst!F50=0," ",P_vekst!F50)</f>
        <v>128</v>
      </c>
      <c r="F44" s="7">
        <f>IF(P_vekst!G50=0," ",P_vekst!G50)</f>
        <v>94</v>
      </c>
      <c r="G44" s="7">
        <f>IF(P_vekst!H50=0," ",P_vekst!H50)</f>
        <v>86</v>
      </c>
      <c r="H44" s="7">
        <f>IF(P_vekst!I50=0," ",P_vekst!I50)</f>
        <v>103</v>
      </c>
      <c r="I44" s="7">
        <f>IF(P_vekst!J50=0," ",P_vekst!J50)</f>
        <v>84</v>
      </c>
      <c r="J44" s="7">
        <f>IF(P_vekst!K50=0," ",P_vekst!K50)</f>
        <v>130</v>
      </c>
      <c r="K44" s="8">
        <f>IF(P_vekst!R50=0," ",P_vekst!R50)</f>
        <v>2</v>
      </c>
      <c r="L44" s="105" t="str">
        <f>IF(P_vekst!S50=0," ",P_vekst!S50)</f>
        <v xml:space="preserve"> </v>
      </c>
      <c r="M44" s="242"/>
      <c r="N44" s="14" t="s">
        <v>580</v>
      </c>
      <c r="O44" s="15">
        <f>IF(P_vekst!X50=0," ",P_vekst!X50)</f>
        <v>14</v>
      </c>
      <c r="P44" s="15">
        <f>IF(P_vekst!Y50=0," ",P_vekst!Y50)</f>
        <v>14</v>
      </c>
      <c r="Q44" s="15">
        <f>IF(P_vekst!Z50=0," ",P_vekst!Z50)</f>
        <v>13</v>
      </c>
      <c r="R44" s="15">
        <f>IF(P_vekst!AA50=0," ",P_vekst!AA50)</f>
        <v>16</v>
      </c>
      <c r="S44" s="15">
        <f>IF(P_vekst!AB50=0," ",P_vekst!AB50)</f>
        <v>16</v>
      </c>
      <c r="T44" s="15">
        <f>IF(P_vekst!AC50=0," ",P_vekst!AC50)</f>
        <v>20</v>
      </c>
      <c r="U44" s="16">
        <f>IF(P_vekst!AJ50=0," ",P_vekst!AJ50)</f>
        <v>6</v>
      </c>
      <c r="V44" s="105" t="str">
        <f>IF(P_vekst!AK50=0," ",P_vekst!AK50)</f>
        <v xml:space="preserve"> </v>
      </c>
      <c r="X44" s="105" t="str">
        <f>IF(P_vekst!AM50=0," ",P_vekst!AM50)</f>
        <v xml:space="preserve"> </v>
      </c>
      <c r="Y44" s="105" t="str">
        <f>IF(P_vekst!AN50=0," ",P_vekst!AN50)</f>
        <v xml:space="preserve"> </v>
      </c>
      <c r="Z44" s="105" t="str">
        <f>IF(P_vekst!AO50=0," ",P_vekst!AO50)</f>
        <v xml:space="preserve"> </v>
      </c>
    </row>
    <row r="45" spans="3:26" x14ac:dyDescent="0.2">
      <c r="C45" s="242"/>
      <c r="D45" s="14" t="s">
        <v>581</v>
      </c>
      <c r="E45" s="7">
        <f>IF(P_vekst!F51=0," ",P_vekst!F51)</f>
        <v>215</v>
      </c>
      <c r="F45" s="7">
        <f>IF(P_vekst!G51=0," ",P_vekst!G51)</f>
        <v>209</v>
      </c>
      <c r="G45" s="7">
        <f>IF(P_vekst!H51=0," ",P_vekst!H51)</f>
        <v>228</v>
      </c>
      <c r="H45" s="7">
        <f>IF(P_vekst!I51=0," ",P_vekst!I51)</f>
        <v>197</v>
      </c>
      <c r="I45" s="7">
        <f>IF(P_vekst!J51=0," ",P_vekst!J51)</f>
        <v>174</v>
      </c>
      <c r="J45" s="7">
        <f>IF(P_vekst!K51=0," ",P_vekst!K51)</f>
        <v>178</v>
      </c>
      <c r="K45" s="8">
        <f>IF(P_vekst!R51=0," ",P_vekst!R51)</f>
        <v>-37</v>
      </c>
      <c r="L45" s="105" t="str">
        <f>IF(P_vekst!S51=0," ",P_vekst!S51)</f>
        <v xml:space="preserve"> </v>
      </c>
      <c r="M45" s="242"/>
      <c r="N45" s="14" t="s">
        <v>581</v>
      </c>
      <c r="O45" s="15">
        <f>IF(P_vekst!X51=0," ",P_vekst!X51)</f>
        <v>20</v>
      </c>
      <c r="P45" s="15">
        <f>IF(P_vekst!Y51=0," ",P_vekst!Y51)</f>
        <v>20</v>
      </c>
      <c r="Q45" s="15">
        <f>IF(P_vekst!Z51=0," ",P_vekst!Z51)</f>
        <v>23</v>
      </c>
      <c r="R45" s="15">
        <f>IF(P_vekst!AA51=0," ",P_vekst!AA51)</f>
        <v>24</v>
      </c>
      <c r="S45" s="15">
        <f>IF(P_vekst!AB51=0," ",P_vekst!AB51)</f>
        <v>21</v>
      </c>
      <c r="T45" s="15">
        <f>IF(P_vekst!AC51=0," ",P_vekst!AC51)</f>
        <v>27</v>
      </c>
      <c r="U45" s="16">
        <f>IF(P_vekst!AJ51=0," ",P_vekst!AJ51)</f>
        <v>7</v>
      </c>
      <c r="V45" s="105" t="str">
        <f>IF(P_vekst!AK51=0," ",P_vekst!AK51)</f>
        <v xml:space="preserve"> </v>
      </c>
      <c r="X45" s="105" t="str">
        <f>IF(P_vekst!AM51=0," ",P_vekst!AM51)</f>
        <v xml:space="preserve"> </v>
      </c>
      <c r="Y45" s="105" t="str">
        <f>IF(P_vekst!AN51=0," ",P_vekst!AN51)</f>
        <v xml:space="preserve"> </v>
      </c>
      <c r="Z45" s="105" t="str">
        <f>IF(P_vekst!AO51=0," ",P_vekst!AO51)</f>
        <v xml:space="preserve"> </v>
      </c>
    </row>
    <row r="46" spans="3:26" x14ac:dyDescent="0.2">
      <c r="C46" s="242"/>
      <c r="D46" s="14" t="s">
        <v>582</v>
      </c>
      <c r="E46" s="7">
        <f>IF(P_vekst!F52=0," ",P_vekst!F52)</f>
        <v>162</v>
      </c>
      <c r="F46" s="7">
        <f>IF(P_vekst!G52=0," ",P_vekst!G52)</f>
        <v>158</v>
      </c>
      <c r="G46" s="7">
        <f>IF(P_vekst!H52=0," ",P_vekst!H52)</f>
        <v>114</v>
      </c>
      <c r="H46" s="7">
        <f>IF(P_vekst!I52=0," ",P_vekst!I52)</f>
        <v>103</v>
      </c>
      <c r="I46" s="7">
        <f>IF(P_vekst!J52=0," ",P_vekst!J52)</f>
        <v>76</v>
      </c>
      <c r="J46" s="7">
        <f>IF(P_vekst!K52=0," ",P_vekst!K52)</f>
        <v>89</v>
      </c>
      <c r="K46" s="8">
        <f>IF(P_vekst!R52=0," ",P_vekst!R52)</f>
        <v>-73</v>
      </c>
      <c r="L46" s="105" t="str">
        <f>IF(P_vekst!S52=0," ",P_vekst!S52)</f>
        <v xml:space="preserve"> </v>
      </c>
      <c r="M46" s="242"/>
      <c r="N46" s="14" t="s">
        <v>582</v>
      </c>
      <c r="O46" s="15">
        <f>IF(P_vekst!X52=0," ",P_vekst!X52)</f>
        <v>33</v>
      </c>
      <c r="P46" s="15">
        <f>IF(P_vekst!Y52=0," ",P_vekst!Y52)</f>
        <v>29</v>
      </c>
      <c r="Q46" s="15">
        <f>IF(P_vekst!Z52=0," ",P_vekst!Z52)</f>
        <v>26</v>
      </c>
      <c r="R46" s="15">
        <f>IF(P_vekst!AA52=0," ",P_vekst!AA52)</f>
        <v>26</v>
      </c>
      <c r="S46" s="15">
        <f>IF(P_vekst!AB52=0," ",P_vekst!AB52)</f>
        <v>28</v>
      </c>
      <c r="T46" s="15">
        <f>IF(P_vekst!AC52=0," ",P_vekst!AC52)</f>
        <v>32</v>
      </c>
      <c r="U46" s="16">
        <f>IF(P_vekst!AJ52=0," ",P_vekst!AJ52)</f>
        <v>-1</v>
      </c>
      <c r="V46" s="105" t="str">
        <f>IF(P_vekst!AK52=0," ",P_vekst!AK52)</f>
        <v xml:space="preserve"> </v>
      </c>
      <c r="X46" s="105" t="str">
        <f>IF(P_vekst!AM52=0," ",P_vekst!AM52)</f>
        <v xml:space="preserve"> </v>
      </c>
      <c r="Y46" s="105" t="str">
        <f>IF(P_vekst!AN52=0," ",P_vekst!AN52)</f>
        <v xml:space="preserve"> </v>
      </c>
      <c r="Z46" s="105" t="str">
        <f>IF(P_vekst!AO52=0," ",P_vekst!AO52)</f>
        <v xml:space="preserve"> </v>
      </c>
    </row>
    <row r="47" spans="3:26" x14ac:dyDescent="0.2">
      <c r="C47" s="242"/>
      <c r="D47" s="14" t="s">
        <v>583</v>
      </c>
      <c r="E47" s="7" t="str">
        <f>IF(P_vekst!F53=0," ",P_vekst!F53)</f>
        <v xml:space="preserve"> </v>
      </c>
      <c r="F47" s="7" t="str">
        <f>IF(P_vekst!G53=0," ",P_vekst!G53)</f>
        <v xml:space="preserve"> </v>
      </c>
      <c r="G47" s="7">
        <f>IF(P_vekst!H53=0," ",P_vekst!H53)</f>
        <v>60</v>
      </c>
      <c r="H47" s="7">
        <f>IF(P_vekst!I53=0," ",P_vekst!I53)</f>
        <v>4</v>
      </c>
      <c r="I47" s="7">
        <f>IF(P_vekst!J53=0," ",P_vekst!J53)</f>
        <v>5</v>
      </c>
      <c r="J47" s="7">
        <f>IF(P_vekst!K53=0," ",P_vekst!K53)</f>
        <v>96</v>
      </c>
      <c r="K47" s="8">
        <f>IF(P_vekst!R53=0," ",P_vekst!R53)</f>
        <v>96</v>
      </c>
      <c r="L47" s="105" t="str">
        <f>IF(P_vekst!S53=0," ",P_vekst!S53)</f>
        <v xml:space="preserve"> </v>
      </c>
      <c r="M47" s="242"/>
      <c r="N47" s="14" t="s">
        <v>583</v>
      </c>
      <c r="O47" s="15" t="str">
        <f>IF(P_vekst!X53=0," ",P_vekst!X53)</f>
        <v xml:space="preserve"> </v>
      </c>
      <c r="P47" s="15" t="str">
        <f>IF(P_vekst!Y53=0," ",P_vekst!Y53)</f>
        <v xml:space="preserve"> </v>
      </c>
      <c r="Q47" s="15">
        <f>IF(P_vekst!Z53=0," ",P_vekst!Z53)</f>
        <v>4</v>
      </c>
      <c r="R47" s="15">
        <f>IF(P_vekst!AA53=0," ",P_vekst!AA53)</f>
        <v>1</v>
      </c>
      <c r="S47" s="15">
        <f>IF(P_vekst!AB53=0," ",P_vekst!AB53)</f>
        <v>1</v>
      </c>
      <c r="T47" s="15">
        <f>IF(P_vekst!AC53=0," ",P_vekst!AC53)</f>
        <v>7</v>
      </c>
      <c r="U47" s="16">
        <f>IF(P_vekst!AJ53=0," ",P_vekst!AJ53)</f>
        <v>7</v>
      </c>
      <c r="V47" s="105" t="str">
        <f>IF(P_vekst!AK53=0," ",P_vekst!AK53)</f>
        <v xml:space="preserve"> </v>
      </c>
      <c r="X47" s="105" t="str">
        <f>IF(P_vekst!AM53=0," ",P_vekst!AM53)</f>
        <v xml:space="preserve"> </v>
      </c>
      <c r="Y47" s="105" t="str">
        <f>IF(P_vekst!AN53=0," ",P_vekst!AN53)</f>
        <v xml:space="preserve"> </v>
      </c>
      <c r="Z47" s="105" t="str">
        <f>IF(P_vekst!AO53=0," ",P_vekst!AO53)</f>
        <v xml:space="preserve"> </v>
      </c>
    </row>
    <row r="48" spans="3:26" x14ac:dyDescent="0.2">
      <c r="C48" s="242"/>
      <c r="D48" s="14" t="s">
        <v>584</v>
      </c>
      <c r="E48" s="7">
        <f>IF(P_vekst!F54=0," ",P_vekst!F54)</f>
        <v>310</v>
      </c>
      <c r="F48" s="7">
        <f>IF(P_vekst!G54=0," ",P_vekst!G54)</f>
        <v>513</v>
      </c>
      <c r="G48" s="7">
        <f>IF(P_vekst!H54=0," ",P_vekst!H54)</f>
        <v>405</v>
      </c>
      <c r="H48" s="7">
        <f>IF(P_vekst!I54=0," ",P_vekst!I54)</f>
        <v>388</v>
      </c>
      <c r="I48" s="7">
        <f>IF(P_vekst!J54=0," ",P_vekst!J54)</f>
        <v>106</v>
      </c>
      <c r="J48" s="7">
        <f>IF(P_vekst!K54=0," ",P_vekst!K54)</f>
        <v>50</v>
      </c>
      <c r="K48" s="8">
        <f>IF(P_vekst!R54=0," ",P_vekst!R54)</f>
        <v>-260</v>
      </c>
      <c r="L48" s="105" t="str">
        <f>IF(P_vekst!S54=0," ",P_vekst!S54)</f>
        <v xml:space="preserve"> </v>
      </c>
      <c r="M48" s="242"/>
      <c r="N48" s="14" t="s">
        <v>584</v>
      </c>
      <c r="O48" s="15">
        <f>IF(P_vekst!X54=0," ",P_vekst!X54)</f>
        <v>20</v>
      </c>
      <c r="P48" s="15">
        <f>IF(P_vekst!Y54=0," ",P_vekst!Y54)</f>
        <v>20</v>
      </c>
      <c r="Q48" s="15">
        <f>IF(P_vekst!Z54=0," ",P_vekst!Z54)</f>
        <v>18</v>
      </c>
      <c r="R48" s="15">
        <f>IF(P_vekst!AA54=0," ",P_vekst!AA54)</f>
        <v>18</v>
      </c>
      <c r="S48" s="15">
        <f>IF(P_vekst!AB54=0," ",P_vekst!AB54)</f>
        <v>11</v>
      </c>
      <c r="T48" s="15">
        <f>IF(P_vekst!AC54=0," ",P_vekst!AC54)</f>
        <v>8</v>
      </c>
      <c r="U48" s="16">
        <f>IF(P_vekst!AJ54=0," ",P_vekst!AJ54)</f>
        <v>-12</v>
      </c>
      <c r="V48" s="105" t="str">
        <f>IF(P_vekst!AK54=0," ",P_vekst!AK54)</f>
        <v xml:space="preserve"> </v>
      </c>
      <c r="X48" s="105" t="str">
        <f>IF(P_vekst!AM54=0," ",P_vekst!AM54)</f>
        <v xml:space="preserve"> </v>
      </c>
      <c r="Y48" s="105" t="str">
        <f>IF(P_vekst!AN54=0," ",P_vekst!AN54)</f>
        <v xml:space="preserve"> </v>
      </c>
      <c r="Z48" s="105" t="str">
        <f>IF(P_vekst!AO54=0," ",P_vekst!AO54)</f>
        <v xml:space="preserve"> </v>
      </c>
    </row>
    <row r="49" spans="3:6" x14ac:dyDescent="0.2">
      <c r="C49" s="126" t="str">
        <f>IF(P_vekst!D55=0," ",P_vekst!D55)</f>
        <v xml:space="preserve"> </v>
      </c>
      <c r="D49" s="105" t="str">
        <f>IF(P_vekst!E55=0," ",P_vekst!E55)</f>
        <v xml:space="preserve"> </v>
      </c>
      <c r="E49" s="105" t="str">
        <f>IF(P_vekst!F55=0," ",P_vekst!F55)</f>
        <v xml:space="preserve"> </v>
      </c>
      <c r="F49" s="105" t="str">
        <f>IF(P_vekst!G55=0," ",P_vekst!G55)</f>
        <v xml:space="preserve"> </v>
      </c>
    </row>
    <row r="50" spans="3:6" x14ac:dyDescent="0.2">
      <c r="C50" s="126" t="str">
        <f>IF(P_vekst!D56=0," ",P_vekst!D56)</f>
        <v xml:space="preserve"> </v>
      </c>
      <c r="D50" s="105" t="str">
        <f>IF(P_vekst!E56=0," ",P_vekst!E56)</f>
        <v xml:space="preserve"> </v>
      </c>
      <c r="E50" s="105" t="str">
        <f>IF(P_vekst!F56=0," ",P_vekst!F56)</f>
        <v xml:space="preserve"> </v>
      </c>
      <c r="F50" s="105" t="str">
        <f>IF(P_vekst!G56=0," ",P_vekst!G56)</f>
        <v xml:space="preserve"> </v>
      </c>
    </row>
    <row r="51" spans="3:6" x14ac:dyDescent="0.2">
      <c r="C51" s="126" t="str">
        <f>IF(P_vekst!D57=0," ",P_vekst!D57)</f>
        <v xml:space="preserve"> </v>
      </c>
      <c r="D51" s="105" t="str">
        <f>IF(P_vekst!E57=0," ",P_vekst!E57)</f>
        <v xml:space="preserve"> </v>
      </c>
      <c r="E51" s="105" t="str">
        <f>IF(P_vekst!F57=0," ",P_vekst!F57)</f>
        <v xml:space="preserve"> </v>
      </c>
      <c r="F51" s="105" t="str">
        <f>IF(P_vekst!G57=0," ",P_vekst!G57)</f>
        <v xml:space="preserve"> </v>
      </c>
    </row>
  </sheetData>
  <mergeCells count="16">
    <mergeCell ref="C2:K2"/>
    <mergeCell ref="C3:K3"/>
    <mergeCell ref="M3:U3"/>
    <mergeCell ref="M2:U2"/>
    <mergeCell ref="C38:C48"/>
    <mergeCell ref="C5:C9"/>
    <mergeCell ref="C10:C20"/>
    <mergeCell ref="C21:C30"/>
    <mergeCell ref="C31:C34"/>
    <mergeCell ref="C35:C37"/>
    <mergeCell ref="M5:M9"/>
    <mergeCell ref="M38:M48"/>
    <mergeCell ref="M35:M37"/>
    <mergeCell ref="M31:M34"/>
    <mergeCell ref="M21:M30"/>
    <mergeCell ref="M10:M20"/>
  </mergeCells>
  <conditionalFormatting sqref="M5:U48 C5:K48 D4:K4 N4:U4">
    <cfRule type="containsBlanks" dxfId="172" priority="4">
      <formula>LEN(TRIM(C4))=0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B6DA-18B9-4BC1-AEF6-780930770505}">
  <sheetPr codeName="Ark7">
    <tabColor theme="9" tint="0.59999389629810485"/>
  </sheetPr>
  <dimension ref="B1:AL57"/>
  <sheetViews>
    <sheetView workbookViewId="0">
      <selection activeCell="F5" sqref="F5"/>
    </sheetView>
  </sheetViews>
  <sheetFormatPr baseColWidth="10" defaultRowHeight="11.25" x14ac:dyDescent="0.2"/>
  <cols>
    <col min="1" max="1" width="2.7109375" style="56" customWidth="1"/>
    <col min="2" max="3" width="5.28515625" style="56" customWidth="1"/>
    <col min="4" max="4" width="6.85546875" style="56" customWidth="1"/>
    <col min="5" max="5" width="12" style="56" customWidth="1"/>
    <col min="6" max="11" width="9.140625" style="56" customWidth="1"/>
    <col min="12" max="12" width="5.28515625" style="56" customWidth="1"/>
    <col min="13" max="14" width="4.42578125" style="56" customWidth="1"/>
    <col min="15" max="17" width="6.42578125" style="56" customWidth="1"/>
    <col min="18" max="18" width="9.140625" style="56" customWidth="1"/>
    <col min="19" max="19" width="2.5703125" style="56" customWidth="1"/>
    <col min="20" max="21" width="4.28515625" style="56" customWidth="1"/>
    <col min="22" max="23" width="7.85546875" style="56" customWidth="1"/>
    <col min="24" max="29" width="6.140625" style="56" customWidth="1"/>
    <col min="30" max="30" width="3.140625" style="56" customWidth="1"/>
    <col min="31" max="32" width="3.7109375" style="56" customWidth="1"/>
    <col min="33" max="35" width="7.28515625" style="56" customWidth="1"/>
    <col min="36" max="36" width="6.140625" style="56" customWidth="1"/>
    <col min="37" max="16384" width="11.42578125" style="56"/>
  </cols>
  <sheetData>
    <row r="1" spans="2:36" x14ac:dyDescent="0.2">
      <c r="C1" s="56" t="s">
        <v>544</v>
      </c>
      <c r="F1" s="56" t="str">
        <f>IF(C7=C1,"Trøndelag",IF(C7=C2,"flere kommuner",C7))</f>
        <v>Trøndelag</v>
      </c>
    </row>
    <row r="2" spans="2:36" x14ac:dyDescent="0.2">
      <c r="C2" s="56" t="s">
        <v>562</v>
      </c>
    </row>
    <row r="3" spans="2:36" x14ac:dyDescent="0.2">
      <c r="F3" s="56" t="str">
        <f>_xlfn.CONCAT("Antall dekar av ulike planteproduksjoner i ",F1," perioden 2017 - 2021")</f>
        <v>Antall dekar av ulike planteproduksjoner i Trøndelag perioden 2017 - 2021</v>
      </c>
    </row>
    <row r="4" spans="2:36" x14ac:dyDescent="0.2">
      <c r="F4" s="56" t="str">
        <f>_xlfn.CONCAT("Antall foretak med ulike planteproduksjoner i ",F1," perioden 2017 - 2022")</f>
        <v>Antall foretak med ulike planteproduksjoner i Trøndelag perioden 2017 - 2022</v>
      </c>
    </row>
    <row r="7" spans="2:36" x14ac:dyDescent="0.2">
      <c r="B7" s="55" t="s">
        <v>392</v>
      </c>
      <c r="C7" s="56" t="s" vm="15">
        <v>544</v>
      </c>
      <c r="M7" s="55" t="s">
        <v>392</v>
      </c>
      <c r="N7" s="56" t="s" vm="15">
        <v>544</v>
      </c>
      <c r="T7" s="55" t="s">
        <v>392</v>
      </c>
      <c r="U7" s="56" t="s" vm="15">
        <v>544</v>
      </c>
      <c r="AE7" s="55" t="s">
        <v>392</v>
      </c>
      <c r="AF7" s="56" t="s" vm="15">
        <v>544</v>
      </c>
    </row>
    <row r="9" spans="2:36" x14ac:dyDescent="0.2">
      <c r="B9" s="55" t="s">
        <v>539</v>
      </c>
      <c r="F9" s="55" t="s">
        <v>549</v>
      </c>
      <c r="M9" s="55" t="s">
        <v>539</v>
      </c>
      <c r="Q9" s="55" t="s">
        <v>549</v>
      </c>
      <c r="T9" s="55" t="s">
        <v>543</v>
      </c>
      <c r="X9" s="55" t="s">
        <v>549</v>
      </c>
      <c r="AE9" s="55" t="s">
        <v>543</v>
      </c>
      <c r="AI9" s="55" t="s">
        <v>549</v>
      </c>
    </row>
    <row r="10" spans="2:36" x14ac:dyDescent="0.2">
      <c r="B10" s="55" t="s">
        <v>508</v>
      </c>
      <c r="C10" s="55" t="s">
        <v>506</v>
      </c>
      <c r="D10" s="55" t="s">
        <v>507</v>
      </c>
      <c r="E10" s="55" t="s">
        <v>548</v>
      </c>
      <c r="F10" s="56">
        <v>2017</v>
      </c>
      <c r="G10" s="56">
        <v>2018</v>
      </c>
      <c r="H10" s="56">
        <v>2019</v>
      </c>
      <c r="I10" s="56">
        <v>2020</v>
      </c>
      <c r="J10" s="56">
        <v>2021</v>
      </c>
      <c r="K10" s="56">
        <v>2022</v>
      </c>
      <c r="M10" s="55" t="s">
        <v>508</v>
      </c>
      <c r="N10" s="55" t="s">
        <v>506</v>
      </c>
      <c r="O10" s="55" t="s">
        <v>507</v>
      </c>
      <c r="P10" s="55" t="s">
        <v>548</v>
      </c>
      <c r="Q10" s="56">
        <v>2017</v>
      </c>
      <c r="R10" s="56">
        <v>2022</v>
      </c>
      <c r="T10" s="55" t="s">
        <v>508</v>
      </c>
      <c r="U10" s="55" t="s">
        <v>506</v>
      </c>
      <c r="V10" s="55" t="s">
        <v>507</v>
      </c>
      <c r="W10" s="55" t="s">
        <v>548</v>
      </c>
      <c r="X10" s="56">
        <v>2017</v>
      </c>
      <c r="Y10" s="56">
        <v>2018</v>
      </c>
      <c r="Z10" s="56">
        <v>2019</v>
      </c>
      <c r="AA10" s="56">
        <v>2020</v>
      </c>
      <c r="AB10" s="56">
        <v>2021</v>
      </c>
      <c r="AC10" s="56">
        <v>2022</v>
      </c>
      <c r="AE10" s="55" t="s">
        <v>508</v>
      </c>
      <c r="AF10" s="55" t="s">
        <v>506</v>
      </c>
      <c r="AG10" s="55" t="s">
        <v>507</v>
      </c>
      <c r="AH10" s="55" t="s">
        <v>548</v>
      </c>
      <c r="AI10" s="56">
        <v>2017</v>
      </c>
      <c r="AJ10" s="56">
        <v>2022</v>
      </c>
    </row>
    <row r="11" spans="2:36" x14ac:dyDescent="0.2">
      <c r="B11" s="56" t="s">
        <v>550</v>
      </c>
      <c r="C11" s="56" t="s">
        <v>552</v>
      </c>
      <c r="D11" s="56" t="s">
        <v>355</v>
      </c>
      <c r="E11" s="56" t="s">
        <v>356</v>
      </c>
      <c r="F11" s="57">
        <v>928946</v>
      </c>
      <c r="G11" s="57">
        <v>939673</v>
      </c>
      <c r="H11" s="57">
        <v>947474</v>
      </c>
      <c r="I11" s="57">
        <v>951323</v>
      </c>
      <c r="J11" s="57">
        <v>959195</v>
      </c>
      <c r="K11" s="57">
        <v>957668</v>
      </c>
      <c r="M11" s="56" t="s">
        <v>550</v>
      </c>
      <c r="N11" s="56" t="s">
        <v>552</v>
      </c>
      <c r="O11" s="56" t="s">
        <v>355</v>
      </c>
      <c r="P11" s="56" t="s">
        <v>356</v>
      </c>
      <c r="Q11" s="57"/>
      <c r="R11" s="58">
        <v>28722</v>
      </c>
      <c r="T11" s="56" t="s">
        <v>550</v>
      </c>
      <c r="U11" s="56" t="s">
        <v>552</v>
      </c>
      <c r="V11" s="56" t="s">
        <v>355</v>
      </c>
      <c r="W11" s="56" t="s">
        <v>356</v>
      </c>
      <c r="X11" s="57">
        <v>4428</v>
      </c>
      <c r="Y11" s="57">
        <v>4356</v>
      </c>
      <c r="Z11" s="57">
        <v>4276</v>
      </c>
      <c r="AA11" s="57">
        <v>4203</v>
      </c>
      <c r="AB11" s="57">
        <v>4117</v>
      </c>
      <c r="AC11" s="57">
        <v>4019</v>
      </c>
      <c r="AE11" s="56" t="s">
        <v>550</v>
      </c>
      <c r="AF11" s="56" t="s">
        <v>552</v>
      </c>
      <c r="AG11" s="56" t="s">
        <v>355</v>
      </c>
      <c r="AH11" s="56" t="s">
        <v>356</v>
      </c>
      <c r="AI11" s="57"/>
      <c r="AJ11" s="58">
        <v>-409</v>
      </c>
    </row>
    <row r="12" spans="2:36" x14ac:dyDescent="0.2">
      <c r="E12" s="56" t="s">
        <v>358</v>
      </c>
      <c r="F12" s="57">
        <v>182701</v>
      </c>
      <c r="G12" s="57">
        <v>181061</v>
      </c>
      <c r="H12" s="57">
        <v>180089</v>
      </c>
      <c r="I12" s="57">
        <v>176894</v>
      </c>
      <c r="J12" s="57">
        <v>176168</v>
      </c>
      <c r="K12" s="57">
        <v>173774</v>
      </c>
      <c r="P12" s="56" t="s">
        <v>358</v>
      </c>
      <c r="Q12" s="57"/>
      <c r="R12" s="58">
        <v>-8927</v>
      </c>
      <c r="W12" s="56" t="s">
        <v>359</v>
      </c>
      <c r="X12" s="57">
        <v>471</v>
      </c>
      <c r="Y12" s="57">
        <v>479</v>
      </c>
      <c r="Z12" s="57">
        <v>454</v>
      </c>
      <c r="AA12" s="57">
        <v>444</v>
      </c>
      <c r="AB12" s="57">
        <v>409</v>
      </c>
      <c r="AC12" s="57">
        <v>365</v>
      </c>
      <c r="AH12" s="56" t="s">
        <v>358</v>
      </c>
      <c r="AI12" s="57"/>
      <c r="AJ12" s="58">
        <v>-349</v>
      </c>
    </row>
    <row r="13" spans="2:36" x14ac:dyDescent="0.2">
      <c r="E13" s="56" t="s">
        <v>357</v>
      </c>
      <c r="F13" s="57">
        <v>16047</v>
      </c>
      <c r="G13" s="57">
        <v>16001</v>
      </c>
      <c r="H13" s="57">
        <v>16125</v>
      </c>
      <c r="I13" s="57">
        <v>16582</v>
      </c>
      <c r="J13" s="57">
        <v>17004</v>
      </c>
      <c r="K13" s="57">
        <v>16964</v>
      </c>
      <c r="P13" s="56" t="s">
        <v>357</v>
      </c>
      <c r="Q13" s="57"/>
      <c r="R13" s="58">
        <v>917</v>
      </c>
      <c r="W13" s="56" t="s">
        <v>358</v>
      </c>
      <c r="X13" s="57">
        <v>3426</v>
      </c>
      <c r="Y13" s="57">
        <v>3355</v>
      </c>
      <c r="Z13" s="57">
        <v>3268</v>
      </c>
      <c r="AA13" s="57">
        <v>3213</v>
      </c>
      <c r="AB13" s="57">
        <v>3146</v>
      </c>
      <c r="AC13" s="57">
        <v>3077</v>
      </c>
      <c r="AH13" s="56" t="s">
        <v>357</v>
      </c>
      <c r="AI13" s="57"/>
      <c r="AJ13" s="58">
        <v>18</v>
      </c>
    </row>
    <row r="14" spans="2:36" x14ac:dyDescent="0.2">
      <c r="E14" s="56" t="s">
        <v>359</v>
      </c>
      <c r="F14" s="57">
        <v>20477</v>
      </c>
      <c r="G14" s="57">
        <v>21955</v>
      </c>
      <c r="H14" s="57">
        <v>22095</v>
      </c>
      <c r="I14" s="57">
        <v>22624</v>
      </c>
      <c r="J14" s="57">
        <v>22148</v>
      </c>
      <c r="K14" s="57">
        <v>19148</v>
      </c>
      <c r="P14" s="56" t="s">
        <v>359</v>
      </c>
      <c r="Q14" s="57"/>
      <c r="R14" s="58">
        <v>-1329</v>
      </c>
      <c r="W14" s="56" t="s">
        <v>357</v>
      </c>
      <c r="X14" s="57">
        <v>1203</v>
      </c>
      <c r="Y14" s="57">
        <v>1217</v>
      </c>
      <c r="Z14" s="57">
        <v>1217</v>
      </c>
      <c r="AA14" s="57">
        <v>1219</v>
      </c>
      <c r="AB14" s="57">
        <v>1228</v>
      </c>
      <c r="AC14" s="57">
        <v>1221</v>
      </c>
      <c r="AH14" s="56" t="s">
        <v>359</v>
      </c>
      <c r="AI14" s="57"/>
      <c r="AJ14" s="58">
        <v>-106</v>
      </c>
    </row>
    <row r="15" spans="2:36" x14ac:dyDescent="0.2">
      <c r="E15" s="56" t="s">
        <v>361</v>
      </c>
      <c r="F15" s="57">
        <v>436</v>
      </c>
      <c r="G15" s="57">
        <v>521</v>
      </c>
      <c r="H15" s="57">
        <v>516</v>
      </c>
      <c r="I15" s="57">
        <v>448</v>
      </c>
      <c r="J15" s="57">
        <v>150</v>
      </c>
      <c r="K15" s="57">
        <v>259</v>
      </c>
      <c r="P15" s="56" t="s">
        <v>361</v>
      </c>
      <c r="Q15" s="57"/>
      <c r="R15" s="58">
        <v>-177</v>
      </c>
      <c r="W15" s="56" t="s">
        <v>361</v>
      </c>
      <c r="X15" s="57">
        <v>25</v>
      </c>
      <c r="Y15" s="57">
        <v>22</v>
      </c>
      <c r="Z15" s="57">
        <v>20</v>
      </c>
      <c r="AA15" s="57">
        <v>24</v>
      </c>
      <c r="AB15" s="57">
        <v>19</v>
      </c>
      <c r="AC15" s="57">
        <v>22</v>
      </c>
      <c r="AH15" s="56" t="s">
        <v>361</v>
      </c>
      <c r="AI15" s="57"/>
      <c r="AJ15" s="58">
        <v>-3</v>
      </c>
    </row>
    <row r="16" spans="2:36" x14ac:dyDescent="0.2">
      <c r="D16" s="56" t="s">
        <v>364</v>
      </c>
      <c r="E16" s="56" t="s">
        <v>371</v>
      </c>
      <c r="F16" s="57">
        <v>410006</v>
      </c>
      <c r="G16" s="57">
        <v>392899</v>
      </c>
      <c r="H16" s="57">
        <v>389111</v>
      </c>
      <c r="I16" s="57">
        <v>395041</v>
      </c>
      <c r="J16" s="57">
        <v>388695</v>
      </c>
      <c r="K16" s="57">
        <v>379463</v>
      </c>
      <c r="O16" s="56" t="s">
        <v>364</v>
      </c>
      <c r="P16" s="56" t="s">
        <v>371</v>
      </c>
      <c r="Q16" s="57"/>
      <c r="R16" s="58">
        <v>-30543</v>
      </c>
      <c r="V16" s="56" t="s">
        <v>364</v>
      </c>
      <c r="W16" s="56" t="s">
        <v>371</v>
      </c>
      <c r="X16" s="57">
        <v>2105</v>
      </c>
      <c r="Y16" s="57">
        <v>1997</v>
      </c>
      <c r="Z16" s="57">
        <v>1963</v>
      </c>
      <c r="AA16" s="57">
        <v>1961</v>
      </c>
      <c r="AB16" s="57">
        <v>1912</v>
      </c>
      <c r="AC16" s="57">
        <v>1824</v>
      </c>
      <c r="AG16" s="56" t="s">
        <v>364</v>
      </c>
      <c r="AH16" s="56" t="s">
        <v>371</v>
      </c>
      <c r="AI16" s="57"/>
      <c r="AJ16" s="58">
        <v>-281</v>
      </c>
    </row>
    <row r="17" spans="4:36" x14ac:dyDescent="0.2">
      <c r="E17" s="56" t="s">
        <v>372</v>
      </c>
      <c r="F17" s="57">
        <v>41993</v>
      </c>
      <c r="G17" s="57">
        <v>48373</v>
      </c>
      <c r="H17" s="57">
        <v>40663</v>
      </c>
      <c r="I17" s="57">
        <v>40693</v>
      </c>
      <c r="J17" s="57">
        <v>40606</v>
      </c>
      <c r="K17" s="57">
        <v>39109</v>
      </c>
      <c r="P17" s="56" t="s">
        <v>372</v>
      </c>
      <c r="Q17" s="57"/>
      <c r="R17" s="58">
        <v>-2884</v>
      </c>
      <c r="W17" s="56" t="s">
        <v>372</v>
      </c>
      <c r="X17" s="57">
        <v>467</v>
      </c>
      <c r="Y17" s="57">
        <v>477</v>
      </c>
      <c r="Z17" s="57">
        <v>434</v>
      </c>
      <c r="AA17" s="57">
        <v>423</v>
      </c>
      <c r="AB17" s="57">
        <v>442</v>
      </c>
      <c r="AC17" s="57">
        <v>410</v>
      </c>
      <c r="AH17" s="56" t="s">
        <v>372</v>
      </c>
      <c r="AI17" s="57"/>
      <c r="AJ17" s="58">
        <v>-57</v>
      </c>
    </row>
    <row r="18" spans="4:36" x14ac:dyDescent="0.2">
      <c r="E18" s="56" t="s">
        <v>374</v>
      </c>
      <c r="F18" s="57">
        <v>4910</v>
      </c>
      <c r="G18" s="57">
        <v>5599</v>
      </c>
      <c r="H18" s="57">
        <v>6815</v>
      </c>
      <c r="I18" s="57">
        <v>5040</v>
      </c>
      <c r="J18" s="57">
        <v>5058</v>
      </c>
      <c r="K18" s="57">
        <v>13674</v>
      </c>
      <c r="P18" s="56" t="s">
        <v>374</v>
      </c>
      <c r="Q18" s="57"/>
      <c r="R18" s="58">
        <v>8764</v>
      </c>
      <c r="W18" s="56" t="s">
        <v>374</v>
      </c>
      <c r="X18" s="57">
        <v>62</v>
      </c>
      <c r="Y18" s="57">
        <v>64</v>
      </c>
      <c r="Z18" s="57">
        <v>79</v>
      </c>
      <c r="AA18" s="57">
        <v>65</v>
      </c>
      <c r="AB18" s="57">
        <v>70</v>
      </c>
      <c r="AC18" s="57">
        <v>135</v>
      </c>
      <c r="AH18" s="56" t="s">
        <v>374</v>
      </c>
      <c r="AI18" s="57"/>
      <c r="AJ18" s="58">
        <v>73</v>
      </c>
    </row>
    <row r="19" spans="4:36" x14ac:dyDescent="0.2">
      <c r="E19" s="56" t="s">
        <v>370</v>
      </c>
      <c r="F19" s="57">
        <v>4805</v>
      </c>
      <c r="G19" s="57">
        <v>4936</v>
      </c>
      <c r="H19" s="57">
        <v>6034</v>
      </c>
      <c r="I19" s="57">
        <v>4747</v>
      </c>
      <c r="J19" s="57">
        <v>6902</v>
      </c>
      <c r="K19" s="57">
        <v>9370</v>
      </c>
      <c r="P19" s="56" t="s">
        <v>370</v>
      </c>
      <c r="Q19" s="57"/>
      <c r="R19" s="58">
        <v>4565</v>
      </c>
      <c r="W19" s="56" t="s">
        <v>370</v>
      </c>
      <c r="X19" s="57">
        <v>61</v>
      </c>
      <c r="Y19" s="57">
        <v>59</v>
      </c>
      <c r="Z19" s="57">
        <v>65</v>
      </c>
      <c r="AA19" s="57">
        <v>56</v>
      </c>
      <c r="AB19" s="57">
        <v>93</v>
      </c>
      <c r="AC19" s="57">
        <v>111</v>
      </c>
      <c r="AH19" s="56" t="s">
        <v>370</v>
      </c>
      <c r="AI19" s="57"/>
      <c r="AJ19" s="58">
        <v>50</v>
      </c>
    </row>
    <row r="20" spans="4:36" x14ac:dyDescent="0.2">
      <c r="E20" s="56" t="s">
        <v>365</v>
      </c>
      <c r="F20" s="57">
        <v>101</v>
      </c>
      <c r="G20" s="57">
        <v>63</v>
      </c>
      <c r="H20" s="57">
        <v>36</v>
      </c>
      <c r="I20" s="57">
        <v>87</v>
      </c>
      <c r="J20" s="57">
        <v>156</v>
      </c>
      <c r="K20" s="57">
        <v>85</v>
      </c>
      <c r="P20" s="56" t="s">
        <v>365</v>
      </c>
      <c r="Q20" s="57"/>
      <c r="R20" s="58">
        <v>-16</v>
      </c>
      <c r="W20" s="56" t="s">
        <v>365</v>
      </c>
      <c r="X20" s="57">
        <v>4</v>
      </c>
      <c r="Y20" s="57">
        <v>3</v>
      </c>
      <c r="Z20" s="57">
        <v>2</v>
      </c>
      <c r="AA20" s="57">
        <v>3</v>
      </c>
      <c r="AB20" s="57">
        <v>4</v>
      </c>
      <c r="AC20" s="57">
        <v>3</v>
      </c>
      <c r="AH20" s="56" t="s">
        <v>365</v>
      </c>
      <c r="AI20" s="57"/>
      <c r="AJ20" s="58">
        <v>-1</v>
      </c>
    </row>
    <row r="21" spans="4:36" x14ac:dyDescent="0.2">
      <c r="E21" s="56" t="s">
        <v>373</v>
      </c>
      <c r="F21" s="57"/>
      <c r="G21" s="57">
        <v>31</v>
      </c>
      <c r="H21" s="57">
        <v>158</v>
      </c>
      <c r="I21" s="57"/>
      <c r="J21" s="57">
        <v>150</v>
      </c>
      <c r="K21" s="57">
        <v>209</v>
      </c>
      <c r="P21" s="56" t="s">
        <v>373</v>
      </c>
      <c r="Q21" s="57"/>
      <c r="R21" s="58">
        <v>209</v>
      </c>
      <c r="W21" s="56" t="s">
        <v>373</v>
      </c>
      <c r="X21" s="57"/>
      <c r="Y21" s="57">
        <v>1</v>
      </c>
      <c r="Z21" s="57">
        <v>3</v>
      </c>
      <c r="AA21" s="57"/>
      <c r="AB21" s="57">
        <v>2</v>
      </c>
      <c r="AC21" s="57">
        <v>3</v>
      </c>
      <c r="AH21" s="56" t="s">
        <v>373</v>
      </c>
      <c r="AI21" s="57"/>
      <c r="AJ21" s="58">
        <v>3</v>
      </c>
    </row>
    <row r="22" spans="4:36" x14ac:dyDescent="0.2">
      <c r="E22" s="56" t="s">
        <v>366</v>
      </c>
      <c r="F22" s="57">
        <v>736</v>
      </c>
      <c r="G22" s="57">
        <v>175</v>
      </c>
      <c r="H22" s="57">
        <v>542</v>
      </c>
      <c r="I22" s="57">
        <v>431</v>
      </c>
      <c r="J22" s="57">
        <v>443</v>
      </c>
      <c r="K22" s="57">
        <v>941</v>
      </c>
      <c r="P22" s="56" t="s">
        <v>366</v>
      </c>
      <c r="Q22" s="57"/>
      <c r="R22" s="58">
        <v>205</v>
      </c>
      <c r="W22" s="56" t="s">
        <v>366</v>
      </c>
      <c r="X22" s="57">
        <v>13</v>
      </c>
      <c r="Y22" s="57">
        <v>6</v>
      </c>
      <c r="Z22" s="57">
        <v>11</v>
      </c>
      <c r="AA22" s="57">
        <v>15</v>
      </c>
      <c r="AB22" s="57">
        <v>18</v>
      </c>
      <c r="AC22" s="57">
        <v>18</v>
      </c>
      <c r="AH22" s="56" t="s">
        <v>366</v>
      </c>
      <c r="AI22" s="57"/>
      <c r="AJ22" s="58">
        <v>5</v>
      </c>
    </row>
    <row r="23" spans="4:36" x14ac:dyDescent="0.2">
      <c r="E23" s="56" t="s">
        <v>369</v>
      </c>
      <c r="F23" s="57">
        <v>2992</v>
      </c>
      <c r="G23" s="57">
        <v>2337</v>
      </c>
      <c r="H23" s="57">
        <v>2800</v>
      </c>
      <c r="I23" s="57">
        <v>2164</v>
      </c>
      <c r="J23" s="57">
        <v>1946</v>
      </c>
      <c r="K23" s="57">
        <v>2232</v>
      </c>
      <c r="P23" s="56" t="s">
        <v>369</v>
      </c>
      <c r="Q23" s="57"/>
      <c r="R23" s="58">
        <v>-760</v>
      </c>
      <c r="W23" s="56" t="s">
        <v>369</v>
      </c>
      <c r="X23" s="57">
        <v>21</v>
      </c>
      <c r="Y23" s="57">
        <v>18</v>
      </c>
      <c r="Z23" s="57">
        <v>20</v>
      </c>
      <c r="AA23" s="57">
        <v>18</v>
      </c>
      <c r="AB23" s="57">
        <v>16</v>
      </c>
      <c r="AC23" s="57">
        <v>16</v>
      </c>
      <c r="AH23" s="56" t="s">
        <v>369</v>
      </c>
      <c r="AI23" s="57"/>
      <c r="AJ23" s="58">
        <v>-5</v>
      </c>
    </row>
    <row r="24" spans="4:36" x14ac:dyDescent="0.2">
      <c r="E24" s="56" t="s">
        <v>367</v>
      </c>
      <c r="F24" s="57">
        <v>706</v>
      </c>
      <c r="G24" s="57">
        <v>351</v>
      </c>
      <c r="H24" s="57">
        <v>154</v>
      </c>
      <c r="I24" s="57">
        <v>348</v>
      </c>
      <c r="J24" s="57">
        <v>512</v>
      </c>
      <c r="K24" s="57">
        <v>881</v>
      </c>
      <c r="P24" s="56" t="s">
        <v>367</v>
      </c>
      <c r="Q24" s="57"/>
      <c r="R24" s="58">
        <v>175</v>
      </c>
      <c r="W24" s="56" t="s">
        <v>367</v>
      </c>
      <c r="X24" s="57">
        <v>12</v>
      </c>
      <c r="Y24" s="57">
        <v>6</v>
      </c>
      <c r="Z24" s="57">
        <v>5</v>
      </c>
      <c r="AA24" s="57">
        <v>8</v>
      </c>
      <c r="AB24" s="57">
        <v>11</v>
      </c>
      <c r="AC24" s="57">
        <v>18</v>
      </c>
      <c r="AH24" s="56" t="s">
        <v>367</v>
      </c>
      <c r="AI24" s="57"/>
      <c r="AJ24" s="58">
        <v>6</v>
      </c>
    </row>
    <row r="25" spans="4:36" x14ac:dyDescent="0.2">
      <c r="E25" s="56" t="s">
        <v>368</v>
      </c>
      <c r="F25" s="57">
        <v>228</v>
      </c>
      <c r="G25" s="57">
        <v>240</v>
      </c>
      <c r="H25" s="57">
        <v>414</v>
      </c>
      <c r="I25" s="57">
        <v>256</v>
      </c>
      <c r="J25" s="57">
        <v>283</v>
      </c>
      <c r="K25" s="57">
        <v>186</v>
      </c>
      <c r="P25" s="56" t="s">
        <v>368</v>
      </c>
      <c r="Q25" s="57"/>
      <c r="R25" s="58">
        <v>-42</v>
      </c>
      <c r="W25" s="56" t="s">
        <v>368</v>
      </c>
      <c r="X25" s="57">
        <v>10</v>
      </c>
      <c r="Y25" s="57">
        <v>4</v>
      </c>
      <c r="Z25" s="57">
        <v>5</v>
      </c>
      <c r="AA25" s="57">
        <v>6</v>
      </c>
      <c r="AB25" s="57">
        <v>6</v>
      </c>
      <c r="AC25" s="57">
        <v>5</v>
      </c>
      <c r="AH25" s="56" t="s">
        <v>368</v>
      </c>
      <c r="AI25" s="57"/>
      <c r="AJ25" s="58">
        <v>-5</v>
      </c>
    </row>
    <row r="26" spans="4:36" x14ac:dyDescent="0.2">
      <c r="E26" s="56" t="s">
        <v>503</v>
      </c>
      <c r="F26" s="57">
        <v>657</v>
      </c>
      <c r="G26" s="57">
        <v>706</v>
      </c>
      <c r="H26" s="57">
        <v>603</v>
      </c>
      <c r="I26" s="57">
        <v>658</v>
      </c>
      <c r="J26" s="57">
        <v>631</v>
      </c>
      <c r="K26" s="57">
        <v>671</v>
      </c>
      <c r="P26" s="56" t="s">
        <v>503</v>
      </c>
      <c r="Q26" s="57"/>
      <c r="R26" s="58">
        <v>14</v>
      </c>
      <c r="W26" s="56" t="s">
        <v>503</v>
      </c>
      <c r="X26" s="57">
        <v>12</v>
      </c>
      <c r="Y26" s="57">
        <v>17</v>
      </c>
      <c r="Z26" s="57">
        <v>14</v>
      </c>
      <c r="AA26" s="57">
        <v>14</v>
      </c>
      <c r="AB26" s="57">
        <v>12</v>
      </c>
      <c r="AC26" s="57">
        <v>14</v>
      </c>
      <c r="AH26" s="56" t="s">
        <v>503</v>
      </c>
      <c r="AI26" s="57"/>
      <c r="AJ26" s="58">
        <v>2</v>
      </c>
    </row>
    <row r="27" spans="4:36" x14ac:dyDescent="0.2">
      <c r="D27" s="56" t="s">
        <v>502</v>
      </c>
      <c r="E27" s="56" t="s">
        <v>382</v>
      </c>
      <c r="F27" s="57">
        <v>269</v>
      </c>
      <c r="G27" s="57">
        <v>265</v>
      </c>
      <c r="H27" s="57">
        <v>256</v>
      </c>
      <c r="I27" s="57">
        <v>249</v>
      </c>
      <c r="J27" s="57">
        <v>258</v>
      </c>
      <c r="K27" s="57">
        <v>258</v>
      </c>
      <c r="O27" s="56" t="s">
        <v>502</v>
      </c>
      <c r="P27" s="56" t="s">
        <v>382</v>
      </c>
      <c r="Q27" s="57"/>
      <c r="R27" s="58">
        <v>-11</v>
      </c>
      <c r="V27" s="56" t="s">
        <v>502</v>
      </c>
      <c r="W27" s="56" t="s">
        <v>382</v>
      </c>
      <c r="X27" s="57">
        <v>38</v>
      </c>
      <c r="Y27" s="57">
        <v>40</v>
      </c>
      <c r="Z27" s="57">
        <v>39</v>
      </c>
      <c r="AA27" s="57">
        <v>40</v>
      </c>
      <c r="AB27" s="57">
        <v>35</v>
      </c>
      <c r="AC27" s="57">
        <v>36</v>
      </c>
      <c r="AG27" s="56" t="s">
        <v>502</v>
      </c>
      <c r="AH27" s="56" t="s">
        <v>382</v>
      </c>
      <c r="AI27" s="57"/>
      <c r="AJ27" s="58">
        <v>-2</v>
      </c>
    </row>
    <row r="28" spans="4:36" x14ac:dyDescent="0.2">
      <c r="E28" s="56" t="s">
        <v>383</v>
      </c>
      <c r="F28" s="57">
        <v>6</v>
      </c>
      <c r="G28" s="57">
        <v>8</v>
      </c>
      <c r="H28" s="57">
        <v>3</v>
      </c>
      <c r="I28" s="57">
        <v>11</v>
      </c>
      <c r="J28" s="57">
        <v>18</v>
      </c>
      <c r="K28" s="57">
        <v>31</v>
      </c>
      <c r="P28" s="56" t="s">
        <v>383</v>
      </c>
      <c r="Q28" s="57"/>
      <c r="R28" s="58">
        <v>25</v>
      </c>
      <c r="W28" s="56" t="s">
        <v>383</v>
      </c>
      <c r="X28" s="57">
        <v>2</v>
      </c>
      <c r="Y28" s="57">
        <v>3</v>
      </c>
      <c r="Z28" s="57">
        <v>2</v>
      </c>
      <c r="AA28" s="57">
        <v>2</v>
      </c>
      <c r="AB28" s="57">
        <v>3</v>
      </c>
      <c r="AC28" s="57">
        <v>3</v>
      </c>
      <c r="AH28" s="56" t="s">
        <v>383</v>
      </c>
      <c r="AI28" s="57"/>
      <c r="AJ28" s="58">
        <v>1</v>
      </c>
    </row>
    <row r="29" spans="4:36" x14ac:dyDescent="0.2">
      <c r="E29" s="56" t="s">
        <v>384</v>
      </c>
      <c r="F29" s="57">
        <v>74</v>
      </c>
      <c r="G29" s="57">
        <v>57</v>
      </c>
      <c r="H29" s="57">
        <v>62</v>
      </c>
      <c r="I29" s="57">
        <v>61</v>
      </c>
      <c r="J29" s="57">
        <v>60</v>
      </c>
      <c r="K29" s="57">
        <v>38</v>
      </c>
      <c r="P29" s="56" t="s">
        <v>384</v>
      </c>
      <c r="Q29" s="57"/>
      <c r="R29" s="58">
        <v>-36</v>
      </c>
      <c r="W29" s="56" t="s">
        <v>384</v>
      </c>
      <c r="X29" s="57">
        <v>5</v>
      </c>
      <c r="Y29" s="57">
        <v>4</v>
      </c>
      <c r="Z29" s="57">
        <v>4</v>
      </c>
      <c r="AA29" s="57">
        <v>4</v>
      </c>
      <c r="AB29" s="57">
        <v>5</v>
      </c>
      <c r="AC29" s="57">
        <v>3</v>
      </c>
      <c r="AH29" s="56" t="s">
        <v>384</v>
      </c>
      <c r="AI29" s="57"/>
      <c r="AJ29" s="58">
        <v>-2</v>
      </c>
    </row>
    <row r="30" spans="4:36" x14ac:dyDescent="0.2">
      <c r="E30" s="56" t="s">
        <v>378</v>
      </c>
      <c r="F30" s="57">
        <v>112</v>
      </c>
      <c r="G30" s="57">
        <v>107</v>
      </c>
      <c r="H30" s="57">
        <v>103</v>
      </c>
      <c r="I30" s="57">
        <v>104</v>
      </c>
      <c r="J30" s="57">
        <v>178</v>
      </c>
      <c r="K30" s="57">
        <v>174</v>
      </c>
      <c r="P30" s="56" t="s">
        <v>378</v>
      </c>
      <c r="Q30" s="57"/>
      <c r="R30" s="58">
        <v>62</v>
      </c>
      <c r="W30" s="56" t="s">
        <v>378</v>
      </c>
      <c r="X30" s="57">
        <v>17</v>
      </c>
      <c r="Y30" s="57">
        <v>19</v>
      </c>
      <c r="Z30" s="57">
        <v>20</v>
      </c>
      <c r="AA30" s="57">
        <v>23</v>
      </c>
      <c r="AB30" s="57">
        <v>26</v>
      </c>
      <c r="AC30" s="57">
        <v>24</v>
      </c>
      <c r="AH30" s="56" t="s">
        <v>378</v>
      </c>
      <c r="AI30" s="57"/>
      <c r="AJ30" s="58">
        <v>7</v>
      </c>
    </row>
    <row r="31" spans="4:36" x14ac:dyDescent="0.2">
      <c r="E31" s="56" t="s">
        <v>375</v>
      </c>
      <c r="F31" s="57">
        <v>6913</v>
      </c>
      <c r="G31" s="57">
        <v>7178</v>
      </c>
      <c r="H31" s="57">
        <v>6915</v>
      </c>
      <c r="I31" s="57">
        <v>6972</v>
      </c>
      <c r="J31" s="57">
        <v>7282</v>
      </c>
      <c r="K31" s="57">
        <v>7462</v>
      </c>
      <c r="P31" s="56" t="s">
        <v>375</v>
      </c>
      <c r="Q31" s="57"/>
      <c r="R31" s="58">
        <v>549</v>
      </c>
      <c r="W31" s="56" t="s">
        <v>375</v>
      </c>
      <c r="X31" s="57">
        <v>98</v>
      </c>
      <c r="Y31" s="57">
        <v>101</v>
      </c>
      <c r="Z31" s="57">
        <v>101</v>
      </c>
      <c r="AA31" s="57">
        <v>104</v>
      </c>
      <c r="AB31" s="57">
        <v>107</v>
      </c>
      <c r="AC31" s="57">
        <v>116</v>
      </c>
      <c r="AH31" s="56" t="s">
        <v>375</v>
      </c>
      <c r="AI31" s="57"/>
      <c r="AJ31" s="58">
        <v>18</v>
      </c>
    </row>
    <row r="32" spans="4:36" x14ac:dyDescent="0.2">
      <c r="E32" s="56" t="s">
        <v>381</v>
      </c>
      <c r="F32" s="57">
        <v>1176</v>
      </c>
      <c r="G32" s="57">
        <v>997</v>
      </c>
      <c r="H32" s="57">
        <v>965</v>
      </c>
      <c r="I32" s="57">
        <v>934</v>
      </c>
      <c r="J32" s="57">
        <v>933</v>
      </c>
      <c r="K32" s="57">
        <v>782</v>
      </c>
      <c r="P32" s="56" t="s">
        <v>381</v>
      </c>
      <c r="Q32" s="57"/>
      <c r="R32" s="58">
        <v>-394</v>
      </c>
      <c r="W32" s="56" t="s">
        <v>381</v>
      </c>
      <c r="X32" s="57">
        <v>32</v>
      </c>
      <c r="Y32" s="57">
        <v>30</v>
      </c>
      <c r="Z32" s="57">
        <v>26</v>
      </c>
      <c r="AA32" s="57">
        <v>27</v>
      </c>
      <c r="AB32" s="57">
        <v>26</v>
      </c>
      <c r="AC32" s="57">
        <v>30</v>
      </c>
      <c r="AH32" s="56" t="s">
        <v>381</v>
      </c>
      <c r="AI32" s="57"/>
      <c r="AJ32" s="58">
        <v>-2</v>
      </c>
    </row>
    <row r="33" spans="2:38" x14ac:dyDescent="0.2">
      <c r="E33" s="56" t="s">
        <v>377</v>
      </c>
      <c r="F33" s="57">
        <v>4</v>
      </c>
      <c r="G33" s="57">
        <v>4</v>
      </c>
      <c r="H33" s="57">
        <v>4</v>
      </c>
      <c r="I33" s="57">
        <v>5</v>
      </c>
      <c r="J33" s="57">
        <v>6</v>
      </c>
      <c r="K33" s="57">
        <v>8</v>
      </c>
      <c r="P33" s="56" t="s">
        <v>377</v>
      </c>
      <c r="Q33" s="57"/>
      <c r="R33" s="58">
        <v>4</v>
      </c>
      <c r="W33" s="56" t="s">
        <v>377</v>
      </c>
      <c r="X33" s="57">
        <v>3</v>
      </c>
      <c r="Y33" s="57">
        <v>3</v>
      </c>
      <c r="Z33" s="57">
        <v>3</v>
      </c>
      <c r="AA33" s="57">
        <v>4</v>
      </c>
      <c r="AB33" s="57">
        <v>5</v>
      </c>
      <c r="AC33" s="57">
        <v>7</v>
      </c>
      <c r="AH33" s="56" t="s">
        <v>377</v>
      </c>
      <c r="AI33" s="57"/>
      <c r="AJ33" s="58">
        <v>4</v>
      </c>
    </row>
    <row r="34" spans="2:38" x14ac:dyDescent="0.2">
      <c r="E34" s="56" t="s">
        <v>380</v>
      </c>
      <c r="F34" s="57">
        <v>11</v>
      </c>
      <c r="G34" s="57">
        <v>11</v>
      </c>
      <c r="H34" s="57">
        <v>11</v>
      </c>
      <c r="I34" s="57">
        <v>10</v>
      </c>
      <c r="J34" s="57">
        <v>10</v>
      </c>
      <c r="K34" s="57">
        <v>11</v>
      </c>
      <c r="P34" s="56" t="s">
        <v>380</v>
      </c>
      <c r="Q34" s="57"/>
      <c r="R34" s="58">
        <v>0</v>
      </c>
      <c r="W34" s="56" t="s">
        <v>380</v>
      </c>
      <c r="X34" s="57">
        <v>8</v>
      </c>
      <c r="Y34" s="57">
        <v>8</v>
      </c>
      <c r="Z34" s="57">
        <v>8</v>
      </c>
      <c r="AA34" s="57">
        <v>7</v>
      </c>
      <c r="AB34" s="57">
        <v>7</v>
      </c>
      <c r="AC34" s="57">
        <v>8</v>
      </c>
      <c r="AH34" s="56" t="s">
        <v>380</v>
      </c>
      <c r="AI34" s="57"/>
      <c r="AJ34" s="58">
        <v>0</v>
      </c>
    </row>
    <row r="35" spans="2:38" x14ac:dyDescent="0.2">
      <c r="E35" s="56" t="s">
        <v>363</v>
      </c>
      <c r="F35" s="57">
        <v>13687</v>
      </c>
      <c r="G35" s="57">
        <v>14585</v>
      </c>
      <c r="H35" s="57">
        <v>13894</v>
      </c>
      <c r="I35" s="57">
        <v>13737</v>
      </c>
      <c r="J35" s="57">
        <v>13818</v>
      </c>
      <c r="K35" s="57">
        <v>13491</v>
      </c>
      <c r="P35" s="56" t="s">
        <v>363</v>
      </c>
      <c r="Q35" s="57"/>
      <c r="R35" s="58">
        <v>-196</v>
      </c>
      <c r="W35" s="56" t="s">
        <v>363</v>
      </c>
      <c r="X35" s="57">
        <v>216</v>
      </c>
      <c r="Y35" s="57">
        <v>199</v>
      </c>
      <c r="Z35" s="57">
        <v>184</v>
      </c>
      <c r="AA35" s="57">
        <v>181</v>
      </c>
      <c r="AB35" s="57">
        <v>192</v>
      </c>
      <c r="AC35" s="57">
        <v>189</v>
      </c>
      <c r="AH35" s="56" t="s">
        <v>363</v>
      </c>
      <c r="AI35" s="57"/>
      <c r="AJ35" s="58">
        <v>-27</v>
      </c>
    </row>
    <row r="36" spans="2:38" x14ac:dyDescent="0.2">
      <c r="E36" s="56" t="s">
        <v>379</v>
      </c>
      <c r="F36" s="57">
        <v>3</v>
      </c>
      <c r="G36" s="57">
        <v>5</v>
      </c>
      <c r="H36" s="57">
        <v>5</v>
      </c>
      <c r="I36" s="57">
        <v>5</v>
      </c>
      <c r="J36" s="57">
        <v>5</v>
      </c>
      <c r="K36" s="57">
        <v>6</v>
      </c>
      <c r="P36" s="56" t="s">
        <v>379</v>
      </c>
      <c r="Q36" s="57"/>
      <c r="R36" s="58">
        <v>3</v>
      </c>
      <c r="W36" s="56" t="s">
        <v>379</v>
      </c>
      <c r="X36" s="57">
        <v>1</v>
      </c>
      <c r="Y36" s="57">
        <v>1</v>
      </c>
      <c r="Z36" s="57">
        <v>1</v>
      </c>
      <c r="AA36" s="57">
        <v>1</v>
      </c>
      <c r="AB36" s="57">
        <v>1</v>
      </c>
      <c r="AC36" s="57">
        <v>2</v>
      </c>
      <c r="AH36" s="56" t="s">
        <v>379</v>
      </c>
      <c r="AI36" s="57"/>
      <c r="AJ36" s="58">
        <v>1</v>
      </c>
    </row>
    <row r="37" spans="2:38" x14ac:dyDescent="0.2">
      <c r="D37" s="56" t="s">
        <v>360</v>
      </c>
      <c r="E37" s="56" t="s">
        <v>388</v>
      </c>
      <c r="F37" s="57">
        <v>532</v>
      </c>
      <c r="G37" s="57">
        <v>709</v>
      </c>
      <c r="H37" s="57">
        <v>756</v>
      </c>
      <c r="I37" s="57">
        <v>585</v>
      </c>
      <c r="J37" s="57">
        <v>607</v>
      </c>
      <c r="K37" s="57">
        <v>353</v>
      </c>
      <c r="O37" s="56" t="s">
        <v>360</v>
      </c>
      <c r="P37" s="56" t="s">
        <v>388</v>
      </c>
      <c r="Q37" s="57"/>
      <c r="R37" s="58">
        <v>-179</v>
      </c>
      <c r="V37" s="56" t="s">
        <v>360</v>
      </c>
      <c r="W37" s="56" t="s">
        <v>388</v>
      </c>
      <c r="X37" s="57">
        <v>42</v>
      </c>
      <c r="Y37" s="57">
        <v>46</v>
      </c>
      <c r="Z37" s="57">
        <v>45</v>
      </c>
      <c r="AA37" s="57">
        <v>41</v>
      </c>
      <c r="AB37" s="57">
        <v>45</v>
      </c>
      <c r="AC37" s="57">
        <v>44</v>
      </c>
      <c r="AG37" s="56" t="s">
        <v>360</v>
      </c>
      <c r="AH37" s="56" t="s">
        <v>388</v>
      </c>
      <c r="AI37" s="57"/>
      <c r="AJ37" s="58">
        <v>2</v>
      </c>
    </row>
    <row r="38" spans="2:38" x14ac:dyDescent="0.2">
      <c r="E38" s="56" t="s">
        <v>387</v>
      </c>
      <c r="F38" s="57">
        <v>5499</v>
      </c>
      <c r="G38" s="57">
        <v>5462</v>
      </c>
      <c r="H38" s="57">
        <v>6585</v>
      </c>
      <c r="I38" s="57">
        <v>6096</v>
      </c>
      <c r="J38" s="57">
        <v>6308</v>
      </c>
      <c r="K38" s="57">
        <v>6163</v>
      </c>
      <c r="P38" s="56" t="s">
        <v>387</v>
      </c>
      <c r="Q38" s="57"/>
      <c r="R38" s="58">
        <v>664</v>
      </c>
      <c r="W38" s="56" t="s">
        <v>387</v>
      </c>
      <c r="X38" s="57">
        <v>378</v>
      </c>
      <c r="Y38" s="57">
        <v>415</v>
      </c>
      <c r="Z38" s="57">
        <v>425</v>
      </c>
      <c r="AA38" s="57">
        <v>406</v>
      </c>
      <c r="AB38" s="57">
        <v>377</v>
      </c>
      <c r="AC38" s="57">
        <v>395</v>
      </c>
      <c r="AH38" s="56" t="s">
        <v>387</v>
      </c>
      <c r="AI38" s="57"/>
      <c r="AJ38" s="58">
        <v>17</v>
      </c>
    </row>
    <row r="39" spans="2:38" x14ac:dyDescent="0.2">
      <c r="E39" s="56" t="s">
        <v>385</v>
      </c>
      <c r="F39" s="57">
        <v>590</v>
      </c>
      <c r="G39" s="57">
        <v>429</v>
      </c>
      <c r="H39" s="57">
        <v>645</v>
      </c>
      <c r="I39" s="57">
        <v>579</v>
      </c>
      <c r="J39" s="57">
        <v>992</v>
      </c>
      <c r="K39" s="57">
        <v>1090</v>
      </c>
      <c r="P39" s="56" t="s">
        <v>385</v>
      </c>
      <c r="Q39" s="57"/>
      <c r="R39" s="58">
        <v>500</v>
      </c>
      <c r="W39" s="56" t="s">
        <v>385</v>
      </c>
      <c r="X39" s="57">
        <v>33</v>
      </c>
      <c r="Y39" s="57">
        <v>34</v>
      </c>
      <c r="Z39" s="57">
        <v>39</v>
      </c>
      <c r="AA39" s="57">
        <v>39</v>
      </c>
      <c r="AB39" s="57">
        <v>47</v>
      </c>
      <c r="AC39" s="57">
        <v>56</v>
      </c>
      <c r="AH39" s="56" t="s">
        <v>385</v>
      </c>
      <c r="AI39" s="57"/>
      <c r="AJ39" s="58">
        <v>23</v>
      </c>
    </row>
    <row r="40" spans="2:38" x14ac:dyDescent="0.2">
      <c r="E40" s="56" t="s">
        <v>386</v>
      </c>
      <c r="F40" s="57">
        <v>7494</v>
      </c>
      <c r="G40" s="57">
        <v>6996</v>
      </c>
      <c r="H40" s="57">
        <v>7659</v>
      </c>
      <c r="I40" s="57">
        <v>7427</v>
      </c>
      <c r="J40" s="57">
        <v>6328</v>
      </c>
      <c r="K40" s="57">
        <v>8704</v>
      </c>
      <c r="P40" s="56" t="s">
        <v>386</v>
      </c>
      <c r="Q40" s="57"/>
      <c r="R40" s="58">
        <v>1210</v>
      </c>
      <c r="W40" s="56" t="s">
        <v>386</v>
      </c>
      <c r="X40" s="57">
        <v>380</v>
      </c>
      <c r="Y40" s="57">
        <v>404</v>
      </c>
      <c r="Z40" s="57">
        <v>427</v>
      </c>
      <c r="AA40" s="57">
        <v>426</v>
      </c>
      <c r="AB40" s="57">
        <v>377</v>
      </c>
      <c r="AC40" s="57">
        <v>442</v>
      </c>
      <c r="AH40" s="56" t="s">
        <v>386</v>
      </c>
      <c r="AI40" s="57"/>
      <c r="AJ40" s="58">
        <v>62</v>
      </c>
    </row>
    <row r="41" spans="2:38" x14ac:dyDescent="0.2">
      <c r="C41" s="56" t="s">
        <v>485</v>
      </c>
      <c r="D41" s="56" t="s">
        <v>485</v>
      </c>
      <c r="E41" s="56" t="s">
        <v>490</v>
      </c>
      <c r="F41" s="57">
        <v>3566656</v>
      </c>
      <c r="G41" s="57">
        <v>3058420</v>
      </c>
      <c r="H41" s="57">
        <v>2998361</v>
      </c>
      <c r="I41" s="57">
        <v>2592964</v>
      </c>
      <c r="J41" s="57">
        <v>3881022</v>
      </c>
      <c r="K41" s="57">
        <v>2974705</v>
      </c>
      <c r="N41" s="56" t="s">
        <v>485</v>
      </c>
      <c r="O41" s="56" t="s">
        <v>485</v>
      </c>
      <c r="P41" s="56" t="s">
        <v>490</v>
      </c>
      <c r="Q41" s="57"/>
      <c r="R41" s="58">
        <v>-591951</v>
      </c>
      <c r="U41" s="56" t="s">
        <v>485</v>
      </c>
      <c r="V41" s="56" t="s">
        <v>485</v>
      </c>
      <c r="W41" s="56" t="s">
        <v>490</v>
      </c>
      <c r="X41" s="57">
        <v>197</v>
      </c>
      <c r="Y41" s="57">
        <v>176</v>
      </c>
      <c r="Z41" s="57">
        <v>185</v>
      </c>
      <c r="AA41" s="57">
        <v>165</v>
      </c>
      <c r="AB41" s="57">
        <v>199</v>
      </c>
      <c r="AC41" s="57">
        <v>187</v>
      </c>
      <c r="AF41" s="56" t="s">
        <v>485</v>
      </c>
      <c r="AG41" s="56" t="s">
        <v>485</v>
      </c>
      <c r="AH41" s="56" t="s">
        <v>490</v>
      </c>
      <c r="AI41" s="57"/>
      <c r="AJ41" s="58">
        <v>-10</v>
      </c>
    </row>
    <row r="42" spans="2:38" x14ac:dyDescent="0.2">
      <c r="E42" s="56" t="s">
        <v>492</v>
      </c>
      <c r="F42" s="57">
        <v>6921448</v>
      </c>
      <c r="G42" s="57">
        <v>7019434</v>
      </c>
      <c r="H42" s="57">
        <v>7072458</v>
      </c>
      <c r="I42" s="57">
        <v>6930320</v>
      </c>
      <c r="J42" s="57">
        <v>7515491</v>
      </c>
      <c r="K42" s="57">
        <v>7447918</v>
      </c>
      <c r="P42" s="56" t="s">
        <v>492</v>
      </c>
      <c r="Q42" s="57"/>
      <c r="R42" s="58">
        <v>526470</v>
      </c>
      <c r="W42" s="56" t="s">
        <v>492</v>
      </c>
      <c r="X42" s="57">
        <v>177</v>
      </c>
      <c r="Y42" s="57">
        <v>183</v>
      </c>
      <c r="Z42" s="57">
        <v>182</v>
      </c>
      <c r="AA42" s="57">
        <v>179</v>
      </c>
      <c r="AB42" s="57">
        <v>174</v>
      </c>
      <c r="AC42" s="57">
        <v>169</v>
      </c>
      <c r="AH42" s="56" t="s">
        <v>492</v>
      </c>
      <c r="AI42" s="57"/>
      <c r="AJ42" s="58">
        <v>-8</v>
      </c>
    </row>
    <row r="43" spans="2:38" x14ac:dyDescent="0.2">
      <c r="E43" s="56" t="s">
        <v>491</v>
      </c>
      <c r="F43" s="57">
        <v>182989010</v>
      </c>
      <c r="G43" s="57">
        <v>180715254</v>
      </c>
      <c r="H43" s="57">
        <v>176578108</v>
      </c>
      <c r="I43" s="57">
        <v>170942443</v>
      </c>
      <c r="J43" s="57">
        <v>192784478</v>
      </c>
      <c r="K43" s="57">
        <v>153698788</v>
      </c>
      <c r="P43" s="56" t="s">
        <v>491</v>
      </c>
      <c r="Q43" s="57"/>
      <c r="R43" s="58">
        <v>-29290222</v>
      </c>
      <c r="W43" s="56" t="s">
        <v>491</v>
      </c>
      <c r="X43" s="57">
        <v>1276</v>
      </c>
      <c r="Y43" s="57">
        <v>1310</v>
      </c>
      <c r="Z43" s="57">
        <v>1341</v>
      </c>
      <c r="AA43" s="57">
        <v>1266</v>
      </c>
      <c r="AB43" s="57">
        <v>1239</v>
      </c>
      <c r="AC43" s="57">
        <v>1192</v>
      </c>
      <c r="AH43" s="56" t="s">
        <v>491</v>
      </c>
      <c r="AI43" s="57"/>
      <c r="AJ43" s="58">
        <v>-84</v>
      </c>
    </row>
    <row r="44" spans="2:38" x14ac:dyDescent="0.2">
      <c r="B44" s="56" t="s">
        <v>389</v>
      </c>
      <c r="C44" s="56" t="s">
        <v>552</v>
      </c>
      <c r="D44" s="56" t="s">
        <v>355</v>
      </c>
      <c r="E44" s="56" t="s">
        <v>614</v>
      </c>
      <c r="F44" s="57"/>
      <c r="G44" s="57">
        <v>242</v>
      </c>
      <c r="H44" s="57">
        <v>537</v>
      </c>
      <c r="I44" s="57">
        <v>313</v>
      </c>
      <c r="J44" s="57">
        <v>188</v>
      </c>
      <c r="K44" s="57">
        <v>479</v>
      </c>
      <c r="M44" s="56" t="s">
        <v>389</v>
      </c>
      <c r="N44" s="56" t="s">
        <v>552</v>
      </c>
      <c r="O44" s="56" t="s">
        <v>355</v>
      </c>
      <c r="P44" s="56" t="s">
        <v>614</v>
      </c>
      <c r="Q44" s="57"/>
      <c r="R44" s="58">
        <v>479</v>
      </c>
      <c r="T44" s="56" t="s">
        <v>389</v>
      </c>
      <c r="U44" s="56" t="s">
        <v>552</v>
      </c>
      <c r="V44" s="56" t="s">
        <v>355</v>
      </c>
      <c r="W44" s="56" t="s">
        <v>614</v>
      </c>
      <c r="X44" s="57"/>
      <c r="Y44" s="57">
        <v>5</v>
      </c>
      <c r="Z44" s="57">
        <v>4</v>
      </c>
      <c r="AA44" s="57">
        <v>4</v>
      </c>
      <c r="AB44" s="57">
        <v>3</v>
      </c>
      <c r="AC44" s="57">
        <v>7</v>
      </c>
      <c r="AE44" s="56" t="s">
        <v>389</v>
      </c>
      <c r="AF44" s="56" t="s">
        <v>552</v>
      </c>
      <c r="AG44" s="56" t="s">
        <v>355</v>
      </c>
      <c r="AH44" s="56" t="s">
        <v>614</v>
      </c>
      <c r="AI44" s="57"/>
      <c r="AJ44" s="58">
        <v>7</v>
      </c>
      <c r="AL44" s="56" t="s">
        <v>574</v>
      </c>
    </row>
    <row r="45" spans="2:38" x14ac:dyDescent="0.2">
      <c r="E45" s="56" t="s">
        <v>585</v>
      </c>
      <c r="F45" s="57"/>
      <c r="G45" s="57">
        <v>1995</v>
      </c>
      <c r="H45" s="57">
        <v>1854</v>
      </c>
      <c r="I45" s="57">
        <v>1410</v>
      </c>
      <c r="J45" s="57">
        <v>1819</v>
      </c>
      <c r="K45" s="57">
        <v>1728</v>
      </c>
      <c r="P45" s="56" t="s">
        <v>585</v>
      </c>
      <c r="Q45" s="57"/>
      <c r="R45" s="58">
        <v>1728</v>
      </c>
      <c r="W45" s="56" t="s">
        <v>585</v>
      </c>
      <c r="X45" s="57"/>
      <c r="Y45" s="57">
        <v>26</v>
      </c>
      <c r="Z45" s="57">
        <v>31</v>
      </c>
      <c r="AA45" s="57">
        <v>27</v>
      </c>
      <c r="AB45" s="57">
        <v>30</v>
      </c>
      <c r="AC45" s="57">
        <v>19</v>
      </c>
      <c r="AH45" s="56" t="s">
        <v>585</v>
      </c>
      <c r="AI45" s="57"/>
      <c r="AJ45" s="58">
        <v>19</v>
      </c>
      <c r="AL45" s="56" t="s">
        <v>575</v>
      </c>
    </row>
    <row r="46" spans="2:38" x14ac:dyDescent="0.2">
      <c r="E46" s="56" t="s">
        <v>574</v>
      </c>
      <c r="F46" s="57">
        <v>70547</v>
      </c>
      <c r="G46" s="57">
        <v>69533</v>
      </c>
      <c r="H46" s="57">
        <v>64550</v>
      </c>
      <c r="I46" s="57">
        <v>63969</v>
      </c>
      <c r="J46" s="57">
        <v>63956</v>
      </c>
      <c r="K46" s="57">
        <v>64627</v>
      </c>
      <c r="P46" s="56" t="s">
        <v>574</v>
      </c>
      <c r="Q46" s="57"/>
      <c r="R46" s="58">
        <v>-5920</v>
      </c>
      <c r="W46" s="56" t="s">
        <v>574</v>
      </c>
      <c r="X46" s="57">
        <v>323</v>
      </c>
      <c r="Y46" s="57">
        <v>306</v>
      </c>
      <c r="Z46" s="57">
        <v>285</v>
      </c>
      <c r="AA46" s="57">
        <v>272</v>
      </c>
      <c r="AB46" s="57">
        <v>266</v>
      </c>
      <c r="AC46" s="57">
        <v>259</v>
      </c>
      <c r="AH46" s="56" t="s">
        <v>574</v>
      </c>
      <c r="AI46" s="57"/>
      <c r="AJ46" s="58">
        <v>-64</v>
      </c>
      <c r="AL46" s="56" t="s">
        <v>576</v>
      </c>
    </row>
    <row r="47" spans="2:38" x14ac:dyDescent="0.2">
      <c r="E47" s="56" t="s">
        <v>613</v>
      </c>
      <c r="F47" s="57"/>
      <c r="G47" s="57">
        <v>662</v>
      </c>
      <c r="H47" s="57">
        <v>721</v>
      </c>
      <c r="I47" s="57">
        <v>490</v>
      </c>
      <c r="J47" s="57">
        <v>252</v>
      </c>
      <c r="K47" s="57">
        <v>463</v>
      </c>
      <c r="P47" s="56" t="s">
        <v>613</v>
      </c>
      <c r="Q47" s="57"/>
      <c r="R47" s="58">
        <v>463</v>
      </c>
      <c r="W47" s="56" t="s">
        <v>613</v>
      </c>
      <c r="X47" s="57"/>
      <c r="Y47" s="57">
        <v>11</v>
      </c>
      <c r="Z47" s="57">
        <v>18</v>
      </c>
      <c r="AA47" s="57">
        <v>11</v>
      </c>
      <c r="AB47" s="57">
        <v>10</v>
      </c>
      <c r="AC47" s="57">
        <v>12</v>
      </c>
      <c r="AH47" s="56" t="s">
        <v>613</v>
      </c>
      <c r="AI47" s="57"/>
      <c r="AJ47" s="58">
        <v>12</v>
      </c>
      <c r="AL47" s="56" t="s">
        <v>577</v>
      </c>
    </row>
    <row r="48" spans="2:38" x14ac:dyDescent="0.2">
      <c r="E48" s="56" t="s">
        <v>615</v>
      </c>
      <c r="F48" s="57">
        <v>13371</v>
      </c>
      <c r="G48" s="57">
        <v>13462</v>
      </c>
      <c r="H48" s="57">
        <v>13271</v>
      </c>
      <c r="I48" s="57">
        <v>12312</v>
      </c>
      <c r="J48" s="57">
        <v>12126</v>
      </c>
      <c r="K48" s="57">
        <v>12939</v>
      </c>
      <c r="P48" s="56" t="s">
        <v>615</v>
      </c>
      <c r="Q48" s="57"/>
      <c r="R48" s="58">
        <v>-432</v>
      </c>
      <c r="W48" s="56" t="s">
        <v>615</v>
      </c>
      <c r="X48" s="57">
        <v>237</v>
      </c>
      <c r="Y48" s="57">
        <v>235</v>
      </c>
      <c r="Z48" s="57">
        <v>215</v>
      </c>
      <c r="AA48" s="57">
        <v>207</v>
      </c>
      <c r="AB48" s="57">
        <v>197</v>
      </c>
      <c r="AC48" s="57">
        <v>192</v>
      </c>
      <c r="AH48" s="56" t="s">
        <v>615</v>
      </c>
      <c r="AI48" s="57"/>
      <c r="AJ48" s="58">
        <v>-45</v>
      </c>
      <c r="AL48" s="56" t="s">
        <v>578</v>
      </c>
    </row>
    <row r="49" spans="4:38" x14ac:dyDescent="0.2">
      <c r="D49" s="56" t="s">
        <v>364</v>
      </c>
      <c r="E49" s="56" t="s">
        <v>579</v>
      </c>
      <c r="F49" s="57">
        <v>17954</v>
      </c>
      <c r="G49" s="57">
        <v>14405</v>
      </c>
      <c r="H49" s="57">
        <v>12817</v>
      </c>
      <c r="I49" s="57">
        <v>12214</v>
      </c>
      <c r="J49" s="57">
        <v>11744</v>
      </c>
      <c r="K49" s="57">
        <v>12272</v>
      </c>
      <c r="O49" s="56" t="s">
        <v>364</v>
      </c>
      <c r="P49" s="56" t="s">
        <v>579</v>
      </c>
      <c r="Q49" s="57"/>
      <c r="R49" s="58">
        <v>-5682</v>
      </c>
      <c r="V49" s="56" t="s">
        <v>364</v>
      </c>
      <c r="W49" s="56" t="s">
        <v>579</v>
      </c>
      <c r="X49" s="57">
        <v>120</v>
      </c>
      <c r="Y49" s="57">
        <v>104</v>
      </c>
      <c r="Z49" s="57">
        <v>92</v>
      </c>
      <c r="AA49" s="57">
        <v>88</v>
      </c>
      <c r="AB49" s="57">
        <v>87</v>
      </c>
      <c r="AC49" s="57">
        <v>86</v>
      </c>
      <c r="AG49" s="56" t="s">
        <v>364</v>
      </c>
      <c r="AH49" s="56" t="s">
        <v>579</v>
      </c>
      <c r="AI49" s="57"/>
      <c r="AJ49" s="58">
        <v>-34</v>
      </c>
      <c r="AL49" s="56" t="s">
        <v>579</v>
      </c>
    </row>
    <row r="50" spans="4:38" x14ac:dyDescent="0.2">
      <c r="D50" s="56" t="s">
        <v>376</v>
      </c>
      <c r="E50" s="56" t="s">
        <v>580</v>
      </c>
      <c r="F50" s="57">
        <v>128</v>
      </c>
      <c r="G50" s="57">
        <v>94</v>
      </c>
      <c r="H50" s="57">
        <v>86</v>
      </c>
      <c r="I50" s="57">
        <v>103</v>
      </c>
      <c r="J50" s="57">
        <v>84</v>
      </c>
      <c r="K50" s="57">
        <v>130</v>
      </c>
      <c r="O50" s="56" t="s">
        <v>376</v>
      </c>
      <c r="P50" s="56" t="s">
        <v>580</v>
      </c>
      <c r="Q50" s="57"/>
      <c r="R50" s="58">
        <v>2</v>
      </c>
      <c r="V50" s="56" t="s">
        <v>376</v>
      </c>
      <c r="W50" s="56" t="s">
        <v>580</v>
      </c>
      <c r="X50" s="57">
        <v>14</v>
      </c>
      <c r="Y50" s="57">
        <v>14</v>
      </c>
      <c r="Z50" s="57">
        <v>13</v>
      </c>
      <c r="AA50" s="57">
        <v>16</v>
      </c>
      <c r="AB50" s="57">
        <v>16</v>
      </c>
      <c r="AC50" s="57">
        <v>20</v>
      </c>
      <c r="AG50" s="56" t="s">
        <v>376</v>
      </c>
      <c r="AH50" s="56" t="s">
        <v>580</v>
      </c>
      <c r="AI50" s="57"/>
      <c r="AJ50" s="58">
        <v>6</v>
      </c>
      <c r="AL50" s="56" t="s">
        <v>580</v>
      </c>
    </row>
    <row r="51" spans="4:38" x14ac:dyDescent="0.2">
      <c r="D51" s="56" t="s">
        <v>362</v>
      </c>
      <c r="E51" s="56" t="s">
        <v>581</v>
      </c>
      <c r="F51" s="57">
        <v>215</v>
      </c>
      <c r="G51" s="57">
        <v>209</v>
      </c>
      <c r="H51" s="57">
        <v>228</v>
      </c>
      <c r="I51" s="57">
        <v>197</v>
      </c>
      <c r="J51" s="57">
        <v>174</v>
      </c>
      <c r="K51" s="57">
        <v>178</v>
      </c>
      <c r="O51" s="56" t="s">
        <v>362</v>
      </c>
      <c r="P51" s="56" t="s">
        <v>581</v>
      </c>
      <c r="Q51" s="57"/>
      <c r="R51" s="58">
        <v>-37</v>
      </c>
      <c r="V51" s="56" t="s">
        <v>362</v>
      </c>
      <c r="W51" s="56" t="s">
        <v>581</v>
      </c>
      <c r="X51" s="57">
        <v>20</v>
      </c>
      <c r="Y51" s="57">
        <v>20</v>
      </c>
      <c r="Z51" s="57">
        <v>23</v>
      </c>
      <c r="AA51" s="57">
        <v>24</v>
      </c>
      <c r="AB51" s="57">
        <v>21</v>
      </c>
      <c r="AC51" s="57">
        <v>27</v>
      </c>
      <c r="AG51" s="56" t="s">
        <v>362</v>
      </c>
      <c r="AH51" s="56" t="s">
        <v>581</v>
      </c>
      <c r="AI51" s="57"/>
      <c r="AJ51" s="58">
        <v>7</v>
      </c>
      <c r="AL51" s="56" t="s">
        <v>581</v>
      </c>
    </row>
    <row r="52" spans="4:38" x14ac:dyDescent="0.2">
      <c r="E52" s="56" t="s">
        <v>582</v>
      </c>
      <c r="F52" s="57">
        <v>162</v>
      </c>
      <c r="G52" s="57">
        <v>158</v>
      </c>
      <c r="H52" s="57">
        <v>114</v>
      </c>
      <c r="I52" s="57">
        <v>103</v>
      </c>
      <c r="J52" s="57">
        <v>76</v>
      </c>
      <c r="K52" s="57">
        <v>89</v>
      </c>
      <c r="P52" s="56" t="s">
        <v>582</v>
      </c>
      <c r="Q52" s="57"/>
      <c r="R52" s="58">
        <v>-73</v>
      </c>
      <c r="W52" s="56" t="s">
        <v>582</v>
      </c>
      <c r="X52" s="57">
        <v>33</v>
      </c>
      <c r="Y52" s="57">
        <v>29</v>
      </c>
      <c r="Z52" s="57">
        <v>26</v>
      </c>
      <c r="AA52" s="57">
        <v>26</v>
      </c>
      <c r="AB52" s="57">
        <v>28</v>
      </c>
      <c r="AC52" s="57">
        <v>32</v>
      </c>
      <c r="AH52" s="56" t="s">
        <v>582</v>
      </c>
      <c r="AI52" s="57"/>
      <c r="AJ52" s="58">
        <v>-1</v>
      </c>
      <c r="AL52" s="56" t="s">
        <v>582</v>
      </c>
    </row>
    <row r="53" spans="4:38" x14ac:dyDescent="0.2">
      <c r="D53" s="56" t="s">
        <v>360</v>
      </c>
      <c r="E53" s="56" t="s">
        <v>583</v>
      </c>
      <c r="F53" s="57"/>
      <c r="G53" s="57"/>
      <c r="H53" s="57">
        <v>60</v>
      </c>
      <c r="I53" s="57">
        <v>4</v>
      </c>
      <c r="J53" s="57">
        <v>5</v>
      </c>
      <c r="K53" s="57">
        <v>96</v>
      </c>
      <c r="O53" s="56" t="s">
        <v>360</v>
      </c>
      <c r="P53" s="56" t="s">
        <v>583</v>
      </c>
      <c r="Q53" s="57"/>
      <c r="R53" s="58">
        <v>96</v>
      </c>
      <c r="V53" s="56" t="s">
        <v>360</v>
      </c>
      <c r="W53" s="56" t="s">
        <v>583</v>
      </c>
      <c r="X53" s="57"/>
      <c r="Y53" s="57"/>
      <c r="Z53" s="57">
        <v>4</v>
      </c>
      <c r="AA53" s="57">
        <v>1</v>
      </c>
      <c r="AB53" s="57">
        <v>1</v>
      </c>
      <c r="AC53" s="57">
        <v>7</v>
      </c>
      <c r="AG53" s="56" t="s">
        <v>360</v>
      </c>
      <c r="AH53" s="56" t="s">
        <v>583</v>
      </c>
      <c r="AI53" s="57"/>
      <c r="AJ53" s="58">
        <v>7</v>
      </c>
      <c r="AL53" s="56" t="s">
        <v>583</v>
      </c>
    </row>
    <row r="54" spans="4:38" x14ac:dyDescent="0.2">
      <c r="E54" s="56" t="s">
        <v>584</v>
      </c>
      <c r="F54" s="57">
        <v>310</v>
      </c>
      <c r="G54" s="57">
        <v>513</v>
      </c>
      <c r="H54" s="57">
        <v>405</v>
      </c>
      <c r="I54" s="57">
        <v>388</v>
      </c>
      <c r="J54" s="57">
        <v>106</v>
      </c>
      <c r="K54" s="57">
        <v>50</v>
      </c>
      <c r="P54" s="56" t="s">
        <v>584</v>
      </c>
      <c r="Q54" s="57"/>
      <c r="R54" s="58">
        <v>-260</v>
      </c>
      <c r="W54" s="56" t="s">
        <v>584</v>
      </c>
      <c r="X54" s="57">
        <v>20</v>
      </c>
      <c r="Y54" s="57">
        <v>20</v>
      </c>
      <c r="Z54" s="57">
        <v>18</v>
      </c>
      <c r="AA54" s="57">
        <v>18</v>
      </c>
      <c r="AB54" s="57">
        <v>11</v>
      </c>
      <c r="AC54" s="57">
        <v>8</v>
      </c>
      <c r="AH54" s="56" t="s">
        <v>584</v>
      </c>
      <c r="AI54" s="57"/>
      <c r="AJ54" s="58">
        <v>-12</v>
      </c>
      <c r="AL54" s="56" t="s">
        <v>584</v>
      </c>
    </row>
    <row r="57" spans="4:38" x14ac:dyDescent="0.2">
      <c r="F57" s="57"/>
    </row>
  </sheetData>
  <pageMargins left="0.7" right="0.7" top="0.75" bottom="0.75" header="0.3" footer="0.3"/>
  <pageSetup paperSize="9" orientation="portrait" horizontalDpi="0" verticalDpi="0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5CC5-B155-452C-A9A3-C1EF7C4CDB29}">
  <sheetPr codeName="Ark8">
    <tabColor rgb="FF92D050"/>
  </sheetPr>
  <dimension ref="D2:AN88"/>
  <sheetViews>
    <sheetView showGridLines="0" showRowColHeaders="0" topLeftCell="A11" zoomScaleNormal="100" workbookViewId="0">
      <selection activeCell="S2" sqref="S2"/>
    </sheetView>
  </sheetViews>
  <sheetFormatPr baseColWidth="10" defaultRowHeight="12.75" x14ac:dyDescent="0.2"/>
  <cols>
    <col min="1" max="1" width="18" style="105" customWidth="1"/>
    <col min="2" max="2" width="11.42578125" style="105"/>
    <col min="3" max="3" width="4.42578125" style="105" customWidth="1"/>
    <col min="4" max="4" width="16.85546875" style="104" customWidth="1"/>
    <col min="5" max="5" width="11" style="107" customWidth="1"/>
    <col min="6" max="6" width="10.5703125" style="107" customWidth="1"/>
    <col min="7" max="9" width="11.140625" style="107" customWidth="1"/>
    <col min="10" max="10" width="9.85546875" style="107" customWidth="1"/>
    <col min="11" max="11" width="8.85546875" style="107" customWidth="1"/>
    <col min="12" max="12" width="9.140625" style="107" customWidth="1"/>
    <col min="13" max="13" width="9.85546875" style="107" customWidth="1"/>
    <col min="14" max="14" width="9" style="107" customWidth="1"/>
    <col min="15" max="15" width="8.85546875" style="107" customWidth="1"/>
    <col min="16" max="16" width="9.5703125" style="107" customWidth="1"/>
    <col min="17" max="17" width="9.7109375" style="107" customWidth="1"/>
    <col min="18" max="18" width="9" style="107" customWidth="1"/>
    <col min="19" max="19" width="10.28515625" style="107" customWidth="1"/>
    <col min="20" max="20" width="10.85546875" style="107" customWidth="1"/>
    <col min="21" max="21" width="11.42578125" style="104" customWidth="1"/>
    <col min="22" max="22" width="5.28515625" style="104" customWidth="1"/>
    <col min="23" max="23" width="15.85546875" style="104" customWidth="1"/>
    <col min="24" max="30" width="7.85546875" style="104" customWidth="1"/>
    <col min="31" max="32" width="7.5703125" style="134" customWidth="1"/>
    <col min="33" max="33" width="8.28515625" style="134" customWidth="1"/>
    <col min="34" max="34" width="6.28515625" style="134" customWidth="1"/>
    <col min="35" max="35" width="7.42578125" style="104" customWidth="1"/>
    <col min="36" max="36" width="7.5703125" style="104" customWidth="1"/>
    <col min="37" max="37" width="5.85546875" style="104" customWidth="1"/>
    <col min="38" max="39" width="7.5703125" style="104" customWidth="1"/>
    <col min="40" max="40" width="9.140625" style="104" customWidth="1"/>
    <col min="41" max="16384" width="11.42578125" style="105"/>
  </cols>
  <sheetData>
    <row r="2" spans="4:40" ht="28.5" customHeight="1" x14ac:dyDescent="0.2">
      <c r="D2" s="168" t="str">
        <f>P_gras_korn!H2</f>
        <v>Antall dekar med korn og grovfôrvekster i Trøndelag i 2022</v>
      </c>
      <c r="E2" s="169"/>
      <c r="F2" s="169"/>
      <c r="G2" s="169"/>
      <c r="H2" s="169"/>
      <c r="I2" s="169"/>
      <c r="J2" s="169"/>
      <c r="K2" s="169"/>
      <c r="L2" s="169"/>
      <c r="M2" s="170" t="str">
        <f>P_gras_korn!P4</f>
        <v xml:space="preserve"> </v>
      </c>
      <c r="N2" s="169"/>
      <c r="O2" s="169"/>
      <c r="P2" s="169"/>
      <c r="Q2" s="169"/>
      <c r="R2" s="169"/>
      <c r="S2" s="195" t="s">
        <v>593</v>
      </c>
      <c r="T2" s="69"/>
      <c r="U2" s="81"/>
      <c r="V2" s="103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</row>
    <row r="3" spans="4:40" s="132" customFormat="1" ht="23.25" customHeight="1" x14ac:dyDescent="0.25">
      <c r="D3" s="171" t="str">
        <f>IF(P_gras_korn!A9=0," ",P_gras_korn!A9)</f>
        <v xml:space="preserve"> </v>
      </c>
      <c r="E3" s="248" t="str">
        <f>IF(P_gras_korn!B9=0," ",P_gras_korn!B9)</f>
        <v>grovfôr</v>
      </c>
      <c r="F3" s="248"/>
      <c r="G3" s="248"/>
      <c r="H3" s="248"/>
      <c r="I3" s="249"/>
      <c r="J3" s="247" t="str">
        <f>IF(P_gras_korn!G9=0," ",P_gras_korn!G9)</f>
        <v>korn</v>
      </c>
      <c r="K3" s="248"/>
      <c r="L3" s="248"/>
      <c r="M3" s="248"/>
      <c r="N3" s="248"/>
      <c r="O3" s="248"/>
      <c r="P3" s="248"/>
      <c r="Q3" s="248"/>
      <c r="R3" s="248"/>
      <c r="S3" s="248"/>
      <c r="T3" s="102"/>
      <c r="U3" s="123" t="str">
        <f>IF(P_gras_korn!R9=0," ",P_gras_korn!R9)</f>
        <v>Totalsum</v>
      </c>
      <c r="V3" s="106"/>
    </row>
    <row r="4" spans="4:40" s="133" customFormat="1" ht="42.75" customHeight="1" x14ac:dyDescent="0.2">
      <c r="D4" s="95" t="s">
        <v>590</v>
      </c>
      <c r="E4" s="95" t="str">
        <f>IF(P_gras_korn!B10=0," ",P_gras_korn!B10)</f>
        <v>fulldyrka eng</v>
      </c>
      <c r="F4" s="95" t="str">
        <f>IF(P_gras_korn!C10=0," ",P_gras_korn!C10)</f>
        <v>innmarksbeite</v>
      </c>
      <c r="G4" s="95" t="str">
        <f>IF(P_gras_korn!D10=0," ",P_gras_korn!D10)</f>
        <v>overflatedyrka eng</v>
      </c>
      <c r="H4" s="95" t="str">
        <f>IF(P_gras_korn!E10=0," ",P_gras_korn!E10)</f>
        <v>andre grovfôrvekster</v>
      </c>
      <c r="I4" s="95" t="str">
        <f>IF(P_gras_korn!F10=0," ",P_gras_korn!F10)</f>
        <v>grønngjødsling</v>
      </c>
      <c r="J4" s="95" t="str">
        <f>IF(P_gras_korn!G10=0," ",P_gras_korn!G10)</f>
        <v>bygg</v>
      </c>
      <c r="K4" s="95" t="str">
        <f>IF(P_gras_korn!H10=0," ",P_gras_korn!H10)</f>
        <v>havre</v>
      </c>
      <c r="L4" s="95" t="str">
        <f>IF(P_gras_korn!I10=0," ",P_gras_korn!I10)</f>
        <v>vårhvete</v>
      </c>
      <c r="M4" s="95" t="str">
        <f>IF(P_gras_korn!J10=0," ",P_gras_korn!J10)</f>
        <v>høsthvete</v>
      </c>
      <c r="N4" s="95" t="str">
        <f>IF(P_gras_korn!K10=0," ",P_gras_korn!K10)</f>
        <v>rug og rughvete</v>
      </c>
      <c r="O4" s="95" t="str">
        <f>IF(P_gras_korn!L10=0," ",P_gras_korn!L10)</f>
        <v>annet korn</v>
      </c>
      <c r="P4" s="95" t="str">
        <f>IF(P_gras_korn!M10=0," ",P_gras_korn!M10)</f>
        <v>korn til krossing</v>
      </c>
      <c r="Q4" s="95" t="str">
        <f>IF(P_gras_korn!N10=0," ",P_gras_korn!N10)</f>
        <v>oljevekster</v>
      </c>
      <c r="R4" s="95" t="str">
        <f>IF(P_gras_korn!O10=0," ",P_gras_korn!O10)</f>
        <v>såfrø</v>
      </c>
      <c r="S4" s="95" t="str">
        <f>IF(P_gras_korn!P10=0," ",P_gras_korn!P10)</f>
        <v>belgvekster til modning</v>
      </c>
      <c r="T4" s="172" t="str">
        <f>IF(P_gras_korn!Q9=0," ",P_gras_korn!Q9)</f>
        <v xml:space="preserve"> </v>
      </c>
      <c r="U4" s="95" t="str">
        <f>IF(P_gras_korn!R10=0," ",P_gras_korn!R10)</f>
        <v xml:space="preserve"> </v>
      </c>
      <c r="V4" s="108"/>
    </row>
    <row r="5" spans="4:40" x14ac:dyDescent="0.2">
      <c r="D5" s="69" t="str">
        <f>IF(P_gras_korn!A11=0," ",P_gras_korn!A11)</f>
        <v>5001 Trondheim</v>
      </c>
      <c r="E5" s="74">
        <f>IF(P_gras_korn!B11=0," ",IF(P_gras_korn!$B$6=P_gras_korn!$D$2," ",IF(P_gras_korn!$B$6=P_gras_korn!$D$3," ",P_gras_korn!B11)))</f>
        <v>16693</v>
      </c>
      <c r="F5" s="74">
        <f>IF(P_gras_korn!C11=0," ",IF(P_gras_korn!$B$6=P_gras_korn!$D$2," ",IF(P_gras_korn!$B$6=P_gras_korn!$D$3," ",P_gras_korn!C11)))</f>
        <v>2932</v>
      </c>
      <c r="G5" s="74">
        <f>IF(P_gras_korn!D11=0," ",IF(P_gras_korn!$B$6=P_gras_korn!$D$2," ",IF(P_gras_korn!$B$6=P_gras_korn!$D$3," ",P_gras_korn!D11)))</f>
        <v>304</v>
      </c>
      <c r="H5" s="74">
        <f>IF(P_gras_korn!E11=0," ",IF(P_gras_korn!$B$6=P_gras_korn!$D$2," ",IF(P_gras_korn!$B$6=P_gras_korn!$D$3," ",P_gras_korn!E11)))</f>
        <v>279</v>
      </c>
      <c r="I5" s="74">
        <f>IF(P_gras_korn!F11=0," ",IF(P_gras_korn!$B$6=P_gras_korn!$D$2," ",IF(P_gras_korn!$B$6=P_gras_korn!$D$3," ",P_gras_korn!F11)))</f>
        <v>33</v>
      </c>
      <c r="J5" s="74">
        <f>IF(P_gras_korn!G11=0," ",IF(P_gras_korn!$B$6=P_gras_korn!$D$2," ",IF(P_gras_korn!$B$6=P_gras_korn!$D$3," ",P_gras_korn!G11)))</f>
        <v>33281</v>
      </c>
      <c r="K5" s="74">
        <f>IF(P_gras_korn!H11=0," ",IF(P_gras_korn!$B$6=P_gras_korn!$D$2," ",IF(P_gras_korn!$B$6=P_gras_korn!$D$3," ",P_gras_korn!H11)))</f>
        <v>6280</v>
      </c>
      <c r="L5" s="74">
        <f>IF(P_gras_korn!I11=0," ",IF(P_gras_korn!$B$6=P_gras_korn!$D$2," ",IF(P_gras_korn!$B$6=P_gras_korn!$D$3," ",P_gras_korn!I11)))</f>
        <v>393</v>
      </c>
      <c r="M5" s="74">
        <f>IF(P_gras_korn!J11=0," ",IF(P_gras_korn!$B$6=P_gras_korn!$D$2," ",IF(P_gras_korn!$B$6=P_gras_korn!$D$3," ",P_gras_korn!J11)))</f>
        <v>1981</v>
      </c>
      <c r="N5" s="74">
        <f>IF(P_gras_korn!K11=0," ",IF(P_gras_korn!$B$6=P_gras_korn!$D$2," ",IF(P_gras_korn!$B$6=P_gras_korn!$D$3," ",P_gras_korn!K11)))</f>
        <v>20</v>
      </c>
      <c r="O5" s="74" t="str">
        <f>IF(P_gras_korn!L11=0," ",IF(P_gras_korn!$B$6=P_gras_korn!$D$2," ",IF(P_gras_korn!$B$6=P_gras_korn!$D$3," ",P_gras_korn!L11)))</f>
        <v xml:space="preserve"> </v>
      </c>
      <c r="P5" s="74" t="str">
        <f>IF(P_gras_korn!M11=0," ",IF(P_gras_korn!$B$6=P_gras_korn!$D$2," ",IF(P_gras_korn!$B$6=P_gras_korn!$D$3," ",P_gras_korn!M11)))</f>
        <v xml:space="preserve"> </v>
      </c>
      <c r="Q5" s="74">
        <f>IF(P_gras_korn!N11=0," ",IF(P_gras_korn!$B$6=P_gras_korn!$D$2," ",IF(P_gras_korn!$B$6=P_gras_korn!$D$3," ",P_gras_korn!N11)))</f>
        <v>64</v>
      </c>
      <c r="R5" s="74">
        <f>IF(P_gras_korn!O11=0," ",IF(P_gras_korn!$B$6=P_gras_korn!$D$2," ",IF(P_gras_korn!$B$6=P_gras_korn!$D$3," ",P_gras_korn!O11)))</f>
        <v>6</v>
      </c>
      <c r="S5" s="74">
        <f>IF(P_gras_korn!P11=0," ",IF(P_gras_korn!$B$6=P_gras_korn!$D$2," ",IF(P_gras_korn!$B$6=P_gras_korn!$D$3," ",P_gras_korn!P11)))</f>
        <v>228</v>
      </c>
      <c r="T5" s="74">
        <f>IF(P_gras_korn!Q11=0," ",IF(P_gras_korn!$B$6=P_gras_korn!$D$2," ",IF(P_gras_korn!$B$6=P_gras_korn!$D$3," ",P_gras_korn!Q11)))</f>
        <v>20</v>
      </c>
      <c r="U5" s="74">
        <f>IF(P_gras_korn!R11=0," ",IF(P_gras_korn!$B$6=P_gras_korn!$D$2," ",IF(P_gras_korn!$B$6=P_gras_korn!$D$3," ",P_gras_korn!R11)))</f>
        <v>62514</v>
      </c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</row>
    <row r="6" spans="4:40" x14ac:dyDescent="0.2">
      <c r="D6" s="69" t="str">
        <f>IF(P_gras_korn!A12=0," ",P_gras_korn!A12)</f>
        <v>5006 Steinkjer</v>
      </c>
      <c r="E6" s="74">
        <f>IF(P_gras_korn!B12=0," ",IF(P_gras_korn!$B$6=P_gras_korn!$D$2," ",IF(P_gras_korn!$B$6=P_gras_korn!$D$3," ",P_gras_korn!B12)))</f>
        <v>81565</v>
      </c>
      <c r="F6" s="74">
        <f>IF(P_gras_korn!C12=0," ",IF(P_gras_korn!$B$6=P_gras_korn!$D$2," ",IF(P_gras_korn!$B$6=P_gras_korn!$D$3," ",P_gras_korn!C12)))</f>
        <v>11463</v>
      </c>
      <c r="G6" s="74">
        <f>IF(P_gras_korn!D12=0," ",IF(P_gras_korn!$B$6=P_gras_korn!$D$2," ",IF(P_gras_korn!$B$6=P_gras_korn!$D$3," ",P_gras_korn!D12)))</f>
        <v>791</v>
      </c>
      <c r="H6" s="74">
        <f>IF(P_gras_korn!E12=0," ",IF(P_gras_korn!$B$6=P_gras_korn!$D$2," ",IF(P_gras_korn!$B$6=P_gras_korn!$D$3," ",P_gras_korn!E12)))</f>
        <v>3702</v>
      </c>
      <c r="I6" s="74" t="str">
        <f>IF(P_gras_korn!F12=0," ",IF(P_gras_korn!$B$6=P_gras_korn!$D$2," ",IF(P_gras_korn!$B$6=P_gras_korn!$D$3," ",P_gras_korn!F12)))</f>
        <v xml:space="preserve"> </v>
      </c>
      <c r="J6" s="74">
        <f>IF(P_gras_korn!G12=0," ",IF(P_gras_korn!$B$6=P_gras_korn!$D$2," ",IF(P_gras_korn!$B$6=P_gras_korn!$D$3," ",P_gras_korn!G12)))</f>
        <v>63971</v>
      </c>
      <c r="K6" s="74">
        <f>IF(P_gras_korn!H12=0," ",IF(P_gras_korn!$B$6=P_gras_korn!$D$2," ",IF(P_gras_korn!$B$6=P_gras_korn!$D$3," ",P_gras_korn!H12)))</f>
        <v>3634</v>
      </c>
      <c r="L6" s="74">
        <f>IF(P_gras_korn!I12=0," ",IF(P_gras_korn!$B$6=P_gras_korn!$D$2," ",IF(P_gras_korn!$B$6=P_gras_korn!$D$3," ",P_gras_korn!I12)))</f>
        <v>1011</v>
      </c>
      <c r="M6" s="74">
        <f>IF(P_gras_korn!J12=0," ",IF(P_gras_korn!$B$6=P_gras_korn!$D$2," ",IF(P_gras_korn!$B$6=P_gras_korn!$D$3," ",P_gras_korn!J12)))</f>
        <v>2111</v>
      </c>
      <c r="N6" s="74" t="str">
        <f>IF(P_gras_korn!K12=0," ",IF(P_gras_korn!$B$6=P_gras_korn!$D$2," ",IF(P_gras_korn!$B$6=P_gras_korn!$D$3," ",P_gras_korn!K12)))</f>
        <v xml:space="preserve"> </v>
      </c>
      <c r="O6" s="74">
        <f>IF(P_gras_korn!L12=0," ",IF(P_gras_korn!$B$6=P_gras_korn!$D$2," ",IF(P_gras_korn!$B$6=P_gras_korn!$D$3," ",P_gras_korn!L12)))</f>
        <v>67</v>
      </c>
      <c r="P6" s="74" t="str">
        <f>IF(P_gras_korn!M12=0," ",IF(P_gras_korn!$B$6=P_gras_korn!$D$2," ",IF(P_gras_korn!$B$6=P_gras_korn!$D$3," ",P_gras_korn!M12)))</f>
        <v xml:space="preserve"> </v>
      </c>
      <c r="Q6" s="74">
        <f>IF(P_gras_korn!N12=0," ",IF(P_gras_korn!$B$6=P_gras_korn!$D$2," ",IF(P_gras_korn!$B$6=P_gras_korn!$D$3," ",P_gras_korn!N12)))</f>
        <v>1</v>
      </c>
      <c r="R6" s="74">
        <f>IF(P_gras_korn!O12=0," ",IF(P_gras_korn!$B$6=P_gras_korn!$D$2," ",IF(P_gras_korn!$B$6=P_gras_korn!$D$3," ",P_gras_korn!O12)))</f>
        <v>119</v>
      </c>
      <c r="S6" s="74">
        <f>IF(P_gras_korn!P12=0," ",IF(P_gras_korn!$B$6=P_gras_korn!$D$2," ",IF(P_gras_korn!$B$6=P_gras_korn!$D$3," ",P_gras_korn!P12)))</f>
        <v>1</v>
      </c>
      <c r="T6" s="74" t="str">
        <f>IF(P_gras_korn!Q12=0," ",IF(P_gras_korn!$B$6=P_gras_korn!$D$2," ",IF(P_gras_korn!$B$6=P_gras_korn!$D$3," ",P_gras_korn!Q12)))</f>
        <v xml:space="preserve"> </v>
      </c>
      <c r="U6" s="74">
        <f>IF(P_gras_korn!R12=0," ",IF(P_gras_korn!$B$6=P_gras_korn!$D$2," ",IF(P_gras_korn!$B$6=P_gras_korn!$D$3," ",P_gras_korn!R12)))</f>
        <v>168436</v>
      </c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</row>
    <row r="7" spans="4:40" x14ac:dyDescent="0.2">
      <c r="D7" s="69" t="str">
        <f>IF(P_gras_korn!A13=0," ",P_gras_korn!A13)</f>
        <v>5007 Namsos</v>
      </c>
      <c r="E7" s="74">
        <f>IF(P_gras_korn!B13=0," ",IF(P_gras_korn!$B$6=P_gras_korn!$D$2," ",IF(P_gras_korn!$B$6=P_gras_korn!$D$3," ",P_gras_korn!B13)))</f>
        <v>44053</v>
      </c>
      <c r="F7" s="74">
        <f>IF(P_gras_korn!C13=0," ",IF(P_gras_korn!$B$6=P_gras_korn!$D$2," ",IF(P_gras_korn!$B$6=P_gras_korn!$D$3," ",P_gras_korn!C13)))</f>
        <v>4922</v>
      </c>
      <c r="G7" s="74">
        <f>IF(P_gras_korn!D13=0," ",IF(P_gras_korn!$B$6=P_gras_korn!$D$2," ",IF(P_gras_korn!$B$6=P_gras_korn!$D$3," ",P_gras_korn!D13)))</f>
        <v>118</v>
      </c>
      <c r="H7" s="74">
        <f>IF(P_gras_korn!E13=0," ",IF(P_gras_korn!$B$6=P_gras_korn!$D$2," ",IF(P_gras_korn!$B$6=P_gras_korn!$D$3," ",P_gras_korn!E13)))</f>
        <v>1478</v>
      </c>
      <c r="I7" s="74" t="str">
        <f>IF(P_gras_korn!F13=0," ",IF(P_gras_korn!$B$6=P_gras_korn!$D$2," ",IF(P_gras_korn!$B$6=P_gras_korn!$D$3," ",P_gras_korn!F13)))</f>
        <v xml:space="preserve"> </v>
      </c>
      <c r="J7" s="74">
        <f>IF(P_gras_korn!G13=0," ",IF(P_gras_korn!$B$6=P_gras_korn!$D$2," ",IF(P_gras_korn!$B$6=P_gras_korn!$D$3," ",P_gras_korn!G13)))</f>
        <v>4439</v>
      </c>
      <c r="K7" s="74">
        <f>IF(P_gras_korn!H13=0," ",IF(P_gras_korn!$B$6=P_gras_korn!$D$2," ",IF(P_gras_korn!$B$6=P_gras_korn!$D$3," ",P_gras_korn!H13)))</f>
        <v>273</v>
      </c>
      <c r="L7" s="74">
        <f>IF(P_gras_korn!I13=0," ",IF(P_gras_korn!$B$6=P_gras_korn!$D$2," ",IF(P_gras_korn!$B$6=P_gras_korn!$D$3," ",P_gras_korn!I13)))</f>
        <v>90</v>
      </c>
      <c r="M7" s="74">
        <f>IF(P_gras_korn!J13=0," ",IF(P_gras_korn!$B$6=P_gras_korn!$D$2," ",IF(P_gras_korn!$B$6=P_gras_korn!$D$3," ",P_gras_korn!J13)))</f>
        <v>60</v>
      </c>
      <c r="N7" s="74" t="str">
        <f>IF(P_gras_korn!K13=0," ",IF(P_gras_korn!$B$6=P_gras_korn!$D$2," ",IF(P_gras_korn!$B$6=P_gras_korn!$D$3," ",P_gras_korn!K13)))</f>
        <v xml:space="preserve"> </v>
      </c>
      <c r="O7" s="74" t="str">
        <f>IF(P_gras_korn!L13=0," ",IF(P_gras_korn!$B$6=P_gras_korn!$D$2," ",IF(P_gras_korn!$B$6=P_gras_korn!$D$3," ",P_gras_korn!L13)))</f>
        <v xml:space="preserve"> </v>
      </c>
      <c r="P7" s="74">
        <f>IF(P_gras_korn!M13=0," ",IF(P_gras_korn!$B$6=P_gras_korn!$D$2," ",IF(P_gras_korn!$B$6=P_gras_korn!$D$3," ",P_gras_korn!M13)))</f>
        <v>1737</v>
      </c>
      <c r="Q7" s="74" t="str">
        <f>IF(P_gras_korn!N13=0," ",IF(P_gras_korn!$B$6=P_gras_korn!$D$2," ",IF(P_gras_korn!$B$6=P_gras_korn!$D$3," ",P_gras_korn!N13)))</f>
        <v xml:space="preserve"> </v>
      </c>
      <c r="R7" s="74" t="str">
        <f>IF(P_gras_korn!O13=0," ",IF(P_gras_korn!$B$6=P_gras_korn!$D$2," ",IF(P_gras_korn!$B$6=P_gras_korn!$D$3," ",P_gras_korn!O13)))</f>
        <v xml:space="preserve"> </v>
      </c>
      <c r="S7" s="74" t="str">
        <f>IF(P_gras_korn!P13=0," ",IF(P_gras_korn!$B$6=P_gras_korn!$D$2," ",IF(P_gras_korn!$B$6=P_gras_korn!$D$3," ",P_gras_korn!P13)))</f>
        <v xml:space="preserve"> </v>
      </c>
      <c r="T7" s="74" t="str">
        <f>IF(P_gras_korn!Q13=0," ",IF(P_gras_korn!$B$6=P_gras_korn!$D$2," ",IF(P_gras_korn!$B$6=P_gras_korn!$D$3," ",P_gras_korn!Q13)))</f>
        <v xml:space="preserve"> </v>
      </c>
      <c r="U7" s="74">
        <f>IF(P_gras_korn!R13=0," ",IF(P_gras_korn!$B$6=P_gras_korn!$D$2," ",IF(P_gras_korn!$B$6=P_gras_korn!$D$3," ",P_gras_korn!R13)))</f>
        <v>57170</v>
      </c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</row>
    <row r="8" spans="4:40" x14ac:dyDescent="0.2">
      <c r="D8" s="69" t="str">
        <f>IF(P_gras_korn!A14=0," ",P_gras_korn!A14)</f>
        <v>5014 Frøya</v>
      </c>
      <c r="E8" s="74">
        <f>IF(P_gras_korn!B14=0," ",IF(P_gras_korn!$B$6=P_gras_korn!$D$2," ",IF(P_gras_korn!$B$6=P_gras_korn!$D$3," ",P_gras_korn!B14)))</f>
        <v>3854</v>
      </c>
      <c r="F8" s="74">
        <f>IF(P_gras_korn!C14=0," ",IF(P_gras_korn!$B$6=P_gras_korn!$D$2," ",IF(P_gras_korn!$B$6=P_gras_korn!$D$3," ",P_gras_korn!C14)))</f>
        <v>3170</v>
      </c>
      <c r="G8" s="74">
        <f>IF(P_gras_korn!D14=0," ",IF(P_gras_korn!$B$6=P_gras_korn!$D$2," ",IF(P_gras_korn!$B$6=P_gras_korn!$D$3," ",P_gras_korn!D14)))</f>
        <v>386</v>
      </c>
      <c r="H8" s="74" t="str">
        <f>IF(P_gras_korn!E14=0," ",IF(P_gras_korn!$B$6=P_gras_korn!$D$2," ",IF(P_gras_korn!$B$6=P_gras_korn!$D$3," ",P_gras_korn!E14)))</f>
        <v xml:space="preserve"> </v>
      </c>
      <c r="I8" s="74" t="str">
        <f>IF(P_gras_korn!F14=0," ",IF(P_gras_korn!$B$6=P_gras_korn!$D$2," ",IF(P_gras_korn!$B$6=P_gras_korn!$D$3," ",P_gras_korn!F14)))</f>
        <v xml:space="preserve"> </v>
      </c>
      <c r="J8" s="74" t="str">
        <f>IF(P_gras_korn!G14=0," ",IF(P_gras_korn!$B$6=P_gras_korn!$D$2," ",IF(P_gras_korn!$B$6=P_gras_korn!$D$3," ",P_gras_korn!G14)))</f>
        <v xml:space="preserve"> </v>
      </c>
      <c r="K8" s="74" t="str">
        <f>IF(P_gras_korn!H14=0," ",IF(P_gras_korn!$B$6=P_gras_korn!$D$2," ",IF(P_gras_korn!$B$6=P_gras_korn!$D$3," ",P_gras_korn!H14)))</f>
        <v xml:space="preserve"> </v>
      </c>
      <c r="L8" s="74" t="str">
        <f>IF(P_gras_korn!I14=0," ",IF(P_gras_korn!$B$6=P_gras_korn!$D$2," ",IF(P_gras_korn!$B$6=P_gras_korn!$D$3," ",P_gras_korn!I14)))</f>
        <v xml:space="preserve"> </v>
      </c>
      <c r="M8" s="74" t="str">
        <f>IF(P_gras_korn!J14=0," ",IF(P_gras_korn!$B$6=P_gras_korn!$D$2," ",IF(P_gras_korn!$B$6=P_gras_korn!$D$3," ",P_gras_korn!J14)))</f>
        <v xml:space="preserve"> </v>
      </c>
      <c r="N8" s="74" t="str">
        <f>IF(P_gras_korn!K14=0," ",IF(P_gras_korn!$B$6=P_gras_korn!$D$2," ",IF(P_gras_korn!$B$6=P_gras_korn!$D$3," ",P_gras_korn!K14)))</f>
        <v xml:space="preserve"> </v>
      </c>
      <c r="O8" s="74" t="str">
        <f>IF(P_gras_korn!L14=0," ",IF(P_gras_korn!$B$6=P_gras_korn!$D$2," ",IF(P_gras_korn!$B$6=P_gras_korn!$D$3," ",P_gras_korn!L14)))</f>
        <v xml:space="preserve"> </v>
      </c>
      <c r="P8" s="74" t="str">
        <f>IF(P_gras_korn!M14=0," ",IF(P_gras_korn!$B$6=P_gras_korn!$D$2," ",IF(P_gras_korn!$B$6=P_gras_korn!$D$3," ",P_gras_korn!M14)))</f>
        <v xml:space="preserve"> </v>
      </c>
      <c r="Q8" s="74" t="str">
        <f>IF(P_gras_korn!N14=0," ",IF(P_gras_korn!$B$6=P_gras_korn!$D$2," ",IF(P_gras_korn!$B$6=P_gras_korn!$D$3," ",P_gras_korn!N14)))</f>
        <v xml:space="preserve"> </v>
      </c>
      <c r="R8" s="74" t="str">
        <f>IF(P_gras_korn!O14=0," ",IF(P_gras_korn!$B$6=P_gras_korn!$D$2," ",IF(P_gras_korn!$B$6=P_gras_korn!$D$3," ",P_gras_korn!O14)))</f>
        <v xml:space="preserve"> </v>
      </c>
      <c r="S8" s="74" t="str">
        <f>IF(P_gras_korn!P14=0," ",IF(P_gras_korn!$B$6=P_gras_korn!$D$2," ",IF(P_gras_korn!$B$6=P_gras_korn!$D$3," ",P_gras_korn!P14)))</f>
        <v xml:space="preserve"> </v>
      </c>
      <c r="T8" s="74" t="str">
        <f>IF(P_gras_korn!Q14=0," ",IF(P_gras_korn!$B$6=P_gras_korn!$D$2," ",IF(P_gras_korn!$B$6=P_gras_korn!$D$3," ",P_gras_korn!Q14)))</f>
        <v xml:space="preserve"> </v>
      </c>
      <c r="U8" s="74">
        <f>IF(P_gras_korn!R14=0," ",IF(P_gras_korn!$B$6=P_gras_korn!$D$2," ",IF(P_gras_korn!$B$6=P_gras_korn!$D$3," ",P_gras_korn!R14)))</f>
        <v>7410</v>
      </c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</row>
    <row r="9" spans="4:40" x14ac:dyDescent="0.2">
      <c r="D9" s="69" t="str">
        <f>IF(P_gras_korn!A15=0," ",P_gras_korn!A15)</f>
        <v>5020 Osen</v>
      </c>
      <c r="E9" s="74">
        <f>IF(P_gras_korn!B15=0," ",IF(P_gras_korn!$B$6=P_gras_korn!$D$2," ",IF(P_gras_korn!$B$6=P_gras_korn!$D$3," ",P_gras_korn!B15)))</f>
        <v>6958</v>
      </c>
      <c r="F9" s="74">
        <f>IF(P_gras_korn!C15=0," ",IF(P_gras_korn!$B$6=P_gras_korn!$D$2," ",IF(P_gras_korn!$B$6=P_gras_korn!$D$3," ",P_gras_korn!C15)))</f>
        <v>724</v>
      </c>
      <c r="G9" s="74">
        <f>IF(P_gras_korn!D15=0," ",IF(P_gras_korn!$B$6=P_gras_korn!$D$2," ",IF(P_gras_korn!$B$6=P_gras_korn!$D$3," ",P_gras_korn!D15)))</f>
        <v>45</v>
      </c>
      <c r="H9" s="74" t="str">
        <f>IF(P_gras_korn!E15=0," ",IF(P_gras_korn!$B$6=P_gras_korn!$D$2," ",IF(P_gras_korn!$B$6=P_gras_korn!$D$3," ",P_gras_korn!E15)))</f>
        <v xml:space="preserve"> </v>
      </c>
      <c r="I9" s="74" t="str">
        <f>IF(P_gras_korn!F15=0," ",IF(P_gras_korn!$B$6=P_gras_korn!$D$2," ",IF(P_gras_korn!$B$6=P_gras_korn!$D$3," ",P_gras_korn!F15)))</f>
        <v xml:space="preserve"> </v>
      </c>
      <c r="J9" s="74" t="str">
        <f>IF(P_gras_korn!G15=0," ",IF(P_gras_korn!$B$6=P_gras_korn!$D$2," ",IF(P_gras_korn!$B$6=P_gras_korn!$D$3," ",P_gras_korn!G15)))</f>
        <v xml:space="preserve"> </v>
      </c>
      <c r="K9" s="74" t="str">
        <f>IF(P_gras_korn!H15=0," ",IF(P_gras_korn!$B$6=P_gras_korn!$D$2," ",IF(P_gras_korn!$B$6=P_gras_korn!$D$3," ",P_gras_korn!H15)))</f>
        <v xml:space="preserve"> </v>
      </c>
      <c r="L9" s="74" t="str">
        <f>IF(P_gras_korn!I15=0," ",IF(P_gras_korn!$B$6=P_gras_korn!$D$2," ",IF(P_gras_korn!$B$6=P_gras_korn!$D$3," ",P_gras_korn!I15)))</f>
        <v xml:space="preserve"> </v>
      </c>
      <c r="M9" s="74" t="str">
        <f>IF(P_gras_korn!J15=0," ",IF(P_gras_korn!$B$6=P_gras_korn!$D$2," ",IF(P_gras_korn!$B$6=P_gras_korn!$D$3," ",P_gras_korn!J15)))</f>
        <v xml:space="preserve"> </v>
      </c>
      <c r="N9" s="74" t="str">
        <f>IF(P_gras_korn!K15=0," ",IF(P_gras_korn!$B$6=P_gras_korn!$D$2," ",IF(P_gras_korn!$B$6=P_gras_korn!$D$3," ",P_gras_korn!K15)))</f>
        <v xml:space="preserve"> </v>
      </c>
      <c r="O9" s="74" t="str">
        <f>IF(P_gras_korn!L15=0," ",IF(P_gras_korn!$B$6=P_gras_korn!$D$2," ",IF(P_gras_korn!$B$6=P_gras_korn!$D$3," ",P_gras_korn!L15)))</f>
        <v xml:space="preserve"> </v>
      </c>
      <c r="P9" s="74" t="str">
        <f>IF(P_gras_korn!M15=0," ",IF(P_gras_korn!$B$6=P_gras_korn!$D$2," ",IF(P_gras_korn!$B$6=P_gras_korn!$D$3," ",P_gras_korn!M15)))</f>
        <v xml:space="preserve"> </v>
      </c>
      <c r="Q9" s="74" t="str">
        <f>IF(P_gras_korn!N15=0," ",IF(P_gras_korn!$B$6=P_gras_korn!$D$2," ",IF(P_gras_korn!$B$6=P_gras_korn!$D$3," ",P_gras_korn!N15)))</f>
        <v xml:space="preserve"> </v>
      </c>
      <c r="R9" s="74" t="str">
        <f>IF(P_gras_korn!O15=0," ",IF(P_gras_korn!$B$6=P_gras_korn!$D$2," ",IF(P_gras_korn!$B$6=P_gras_korn!$D$3," ",P_gras_korn!O15)))</f>
        <v xml:space="preserve"> </v>
      </c>
      <c r="S9" s="74">
        <f>IF(P_gras_korn!P15=0," ",IF(P_gras_korn!$B$6=P_gras_korn!$D$2," ",IF(P_gras_korn!$B$6=P_gras_korn!$D$3," ",P_gras_korn!P15)))</f>
        <v>55</v>
      </c>
      <c r="T9" s="74" t="str">
        <f>IF(P_gras_korn!Q15=0," ",IF(P_gras_korn!$B$6=P_gras_korn!$D$2," ",IF(P_gras_korn!$B$6=P_gras_korn!$D$3," ",P_gras_korn!Q15)))</f>
        <v xml:space="preserve"> </v>
      </c>
      <c r="U9" s="74">
        <f>IF(P_gras_korn!R15=0," ",IF(P_gras_korn!$B$6=P_gras_korn!$D$2," ",IF(P_gras_korn!$B$6=P_gras_korn!$D$3," ",P_gras_korn!R15)))</f>
        <v>7782</v>
      </c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</row>
    <row r="10" spans="4:40" x14ac:dyDescent="0.2">
      <c r="D10" s="69" t="str">
        <f>IF(P_gras_korn!A16=0," ",P_gras_korn!A16)</f>
        <v>5021 Oppdal</v>
      </c>
      <c r="E10" s="74">
        <f>IF(P_gras_korn!B16=0," ",IF(P_gras_korn!$B$6=P_gras_korn!$D$2," ",IF(P_gras_korn!$B$6=P_gras_korn!$D$3," ",P_gras_korn!B16)))</f>
        <v>39135</v>
      </c>
      <c r="F10" s="74">
        <f>IF(P_gras_korn!C16=0," ",IF(P_gras_korn!$B$6=P_gras_korn!$D$2," ",IF(P_gras_korn!$B$6=P_gras_korn!$D$3," ",P_gras_korn!C16)))</f>
        <v>29031</v>
      </c>
      <c r="G10" s="74">
        <f>IF(P_gras_korn!D16=0," ",IF(P_gras_korn!$B$6=P_gras_korn!$D$2," ",IF(P_gras_korn!$B$6=P_gras_korn!$D$3," ",P_gras_korn!D16)))</f>
        <v>1534</v>
      </c>
      <c r="H10" s="74">
        <f>IF(P_gras_korn!E16=0," ",IF(P_gras_korn!$B$6=P_gras_korn!$D$2," ",IF(P_gras_korn!$B$6=P_gras_korn!$D$3," ",P_gras_korn!E16)))</f>
        <v>173</v>
      </c>
      <c r="I10" s="74" t="str">
        <f>IF(P_gras_korn!F16=0," ",IF(P_gras_korn!$B$6=P_gras_korn!$D$2," ",IF(P_gras_korn!$B$6=P_gras_korn!$D$3," ",P_gras_korn!F16)))</f>
        <v xml:space="preserve"> </v>
      </c>
      <c r="J10" s="74" t="str">
        <f>IF(P_gras_korn!G16=0," ",IF(P_gras_korn!$B$6=P_gras_korn!$D$2," ",IF(P_gras_korn!$B$6=P_gras_korn!$D$3," ",P_gras_korn!G16)))</f>
        <v xml:space="preserve"> </v>
      </c>
      <c r="K10" s="74" t="str">
        <f>IF(P_gras_korn!H16=0," ",IF(P_gras_korn!$B$6=P_gras_korn!$D$2," ",IF(P_gras_korn!$B$6=P_gras_korn!$D$3," ",P_gras_korn!H16)))</f>
        <v xml:space="preserve"> </v>
      </c>
      <c r="L10" s="74" t="str">
        <f>IF(P_gras_korn!I16=0," ",IF(P_gras_korn!$B$6=P_gras_korn!$D$2," ",IF(P_gras_korn!$B$6=P_gras_korn!$D$3," ",P_gras_korn!I16)))</f>
        <v xml:space="preserve"> </v>
      </c>
      <c r="M10" s="74" t="str">
        <f>IF(P_gras_korn!J16=0," ",IF(P_gras_korn!$B$6=P_gras_korn!$D$2," ",IF(P_gras_korn!$B$6=P_gras_korn!$D$3," ",P_gras_korn!J16)))</f>
        <v xml:space="preserve"> </v>
      </c>
      <c r="N10" s="74" t="str">
        <f>IF(P_gras_korn!K16=0," ",IF(P_gras_korn!$B$6=P_gras_korn!$D$2," ",IF(P_gras_korn!$B$6=P_gras_korn!$D$3," ",P_gras_korn!K16)))</f>
        <v xml:space="preserve"> </v>
      </c>
      <c r="O10" s="74" t="str">
        <f>IF(P_gras_korn!L16=0," ",IF(P_gras_korn!$B$6=P_gras_korn!$D$2," ",IF(P_gras_korn!$B$6=P_gras_korn!$D$3," ",P_gras_korn!L16)))</f>
        <v xml:space="preserve"> </v>
      </c>
      <c r="P10" s="74">
        <f>IF(P_gras_korn!M16=0," ",IF(P_gras_korn!$B$6=P_gras_korn!$D$2," ",IF(P_gras_korn!$B$6=P_gras_korn!$D$3," ",P_gras_korn!M16)))</f>
        <v>30</v>
      </c>
      <c r="Q10" s="74">
        <f>IF(P_gras_korn!N16=0," ",IF(P_gras_korn!$B$6=P_gras_korn!$D$2," ",IF(P_gras_korn!$B$6=P_gras_korn!$D$3," ",P_gras_korn!N16)))</f>
        <v>10</v>
      </c>
      <c r="R10" s="74" t="str">
        <f>IF(P_gras_korn!O16=0," ",IF(P_gras_korn!$B$6=P_gras_korn!$D$2," ",IF(P_gras_korn!$B$6=P_gras_korn!$D$3," ",P_gras_korn!O16)))</f>
        <v xml:space="preserve"> </v>
      </c>
      <c r="S10" s="74" t="str">
        <f>IF(P_gras_korn!P16=0," ",IF(P_gras_korn!$B$6=P_gras_korn!$D$2," ",IF(P_gras_korn!$B$6=P_gras_korn!$D$3," ",P_gras_korn!P16)))</f>
        <v xml:space="preserve"> </v>
      </c>
      <c r="T10" s="74" t="str">
        <f>IF(P_gras_korn!Q16=0," ",IF(P_gras_korn!$B$6=P_gras_korn!$D$2," ",IF(P_gras_korn!$B$6=P_gras_korn!$D$3," ",P_gras_korn!Q16)))</f>
        <v xml:space="preserve"> </v>
      </c>
      <c r="U10" s="74">
        <f>IF(P_gras_korn!R16=0," ",IF(P_gras_korn!$B$6=P_gras_korn!$D$2," ",IF(P_gras_korn!$B$6=P_gras_korn!$D$3," ",P_gras_korn!R16)))</f>
        <v>69913</v>
      </c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</row>
    <row r="11" spans="4:40" x14ac:dyDescent="0.2">
      <c r="D11" s="69" t="str">
        <f>IF(P_gras_korn!A17=0," ",P_gras_korn!A17)</f>
        <v>5022 Rennebu</v>
      </c>
      <c r="E11" s="74">
        <f>IF(P_gras_korn!B17=0," ",IF(P_gras_korn!$B$6=P_gras_korn!$D$2," ",IF(P_gras_korn!$B$6=P_gras_korn!$D$3," ",P_gras_korn!B17)))</f>
        <v>24756</v>
      </c>
      <c r="F11" s="74">
        <f>IF(P_gras_korn!C17=0," ",IF(P_gras_korn!$B$6=P_gras_korn!$D$2," ",IF(P_gras_korn!$B$6=P_gras_korn!$D$3," ",P_gras_korn!C17)))</f>
        <v>9983</v>
      </c>
      <c r="G11" s="74">
        <f>IF(P_gras_korn!D17=0," ",IF(P_gras_korn!$B$6=P_gras_korn!$D$2," ",IF(P_gras_korn!$B$6=P_gras_korn!$D$3," ",P_gras_korn!D17)))</f>
        <v>373</v>
      </c>
      <c r="H11" s="74">
        <f>IF(P_gras_korn!E17=0," ",IF(P_gras_korn!$B$6=P_gras_korn!$D$2," ",IF(P_gras_korn!$B$6=P_gras_korn!$D$3," ",P_gras_korn!E17)))</f>
        <v>71</v>
      </c>
      <c r="I11" s="74" t="str">
        <f>IF(P_gras_korn!F17=0," ",IF(P_gras_korn!$B$6=P_gras_korn!$D$2," ",IF(P_gras_korn!$B$6=P_gras_korn!$D$3," ",P_gras_korn!F17)))</f>
        <v xml:space="preserve"> </v>
      </c>
      <c r="J11" s="74">
        <f>IF(P_gras_korn!G17=0," ",IF(P_gras_korn!$B$6=P_gras_korn!$D$2," ",IF(P_gras_korn!$B$6=P_gras_korn!$D$3," ",P_gras_korn!G17)))</f>
        <v>1550</v>
      </c>
      <c r="K11" s="74">
        <f>IF(P_gras_korn!H17=0," ",IF(P_gras_korn!$B$6=P_gras_korn!$D$2," ",IF(P_gras_korn!$B$6=P_gras_korn!$D$3," ",P_gras_korn!H17)))</f>
        <v>1</v>
      </c>
      <c r="L11" s="74" t="str">
        <f>IF(P_gras_korn!I17=0," ",IF(P_gras_korn!$B$6=P_gras_korn!$D$2," ",IF(P_gras_korn!$B$6=P_gras_korn!$D$3," ",P_gras_korn!I17)))</f>
        <v xml:space="preserve"> </v>
      </c>
      <c r="M11" s="74" t="str">
        <f>IF(P_gras_korn!J17=0," ",IF(P_gras_korn!$B$6=P_gras_korn!$D$2," ",IF(P_gras_korn!$B$6=P_gras_korn!$D$3," ",P_gras_korn!J17)))</f>
        <v xml:space="preserve"> </v>
      </c>
      <c r="N11" s="74" t="str">
        <f>IF(P_gras_korn!K17=0," ",IF(P_gras_korn!$B$6=P_gras_korn!$D$2," ",IF(P_gras_korn!$B$6=P_gras_korn!$D$3," ",P_gras_korn!K17)))</f>
        <v xml:space="preserve"> </v>
      </c>
      <c r="O11" s="74" t="str">
        <f>IF(P_gras_korn!L17=0," ",IF(P_gras_korn!$B$6=P_gras_korn!$D$2," ",IF(P_gras_korn!$B$6=P_gras_korn!$D$3," ",P_gras_korn!L17)))</f>
        <v xml:space="preserve"> </v>
      </c>
      <c r="P11" s="74">
        <f>IF(P_gras_korn!M17=0," ",IF(P_gras_korn!$B$6=P_gras_korn!$D$2," ",IF(P_gras_korn!$B$6=P_gras_korn!$D$3," ",P_gras_korn!M17)))</f>
        <v>20</v>
      </c>
      <c r="Q11" s="74" t="str">
        <f>IF(P_gras_korn!N17=0," ",IF(P_gras_korn!$B$6=P_gras_korn!$D$2," ",IF(P_gras_korn!$B$6=P_gras_korn!$D$3," ",P_gras_korn!N17)))</f>
        <v xml:space="preserve"> </v>
      </c>
      <c r="R11" s="74" t="str">
        <f>IF(P_gras_korn!O17=0," ",IF(P_gras_korn!$B$6=P_gras_korn!$D$2," ",IF(P_gras_korn!$B$6=P_gras_korn!$D$3," ",P_gras_korn!O17)))</f>
        <v xml:space="preserve"> </v>
      </c>
      <c r="S11" s="74" t="str">
        <f>IF(P_gras_korn!P17=0," ",IF(P_gras_korn!$B$6=P_gras_korn!$D$2," ",IF(P_gras_korn!$B$6=P_gras_korn!$D$3," ",P_gras_korn!P17)))</f>
        <v xml:space="preserve"> </v>
      </c>
      <c r="T11" s="74" t="str">
        <f>IF(P_gras_korn!Q17=0," ",IF(P_gras_korn!$B$6=P_gras_korn!$D$2," ",IF(P_gras_korn!$B$6=P_gras_korn!$D$3," ",P_gras_korn!Q17)))</f>
        <v xml:space="preserve"> </v>
      </c>
      <c r="U11" s="74">
        <f>IF(P_gras_korn!R17=0," ",IF(P_gras_korn!$B$6=P_gras_korn!$D$2," ",IF(P_gras_korn!$B$6=P_gras_korn!$D$3," ",P_gras_korn!R17)))</f>
        <v>36754</v>
      </c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</row>
    <row r="12" spans="4:40" x14ac:dyDescent="0.2">
      <c r="D12" s="69" t="str">
        <f>IF(P_gras_korn!A18=0," ",P_gras_korn!A18)</f>
        <v>5025 Røros</v>
      </c>
      <c r="E12" s="74">
        <f>IF(P_gras_korn!B18=0," ",IF(P_gras_korn!$B$6=P_gras_korn!$D$2," ",IF(P_gras_korn!$B$6=P_gras_korn!$D$3," ",P_gras_korn!B18)))</f>
        <v>21332</v>
      </c>
      <c r="F12" s="74">
        <f>IF(P_gras_korn!C18=0," ",IF(P_gras_korn!$B$6=P_gras_korn!$D$2," ",IF(P_gras_korn!$B$6=P_gras_korn!$D$3," ",P_gras_korn!C18)))</f>
        <v>1389</v>
      </c>
      <c r="G12" s="74">
        <f>IF(P_gras_korn!D18=0," ",IF(P_gras_korn!$B$6=P_gras_korn!$D$2," ",IF(P_gras_korn!$B$6=P_gras_korn!$D$3," ",P_gras_korn!D18)))</f>
        <v>165</v>
      </c>
      <c r="H12" s="74">
        <f>IF(P_gras_korn!E18=0," ",IF(P_gras_korn!$B$6=P_gras_korn!$D$2," ",IF(P_gras_korn!$B$6=P_gras_korn!$D$3," ",P_gras_korn!E18)))</f>
        <v>92</v>
      </c>
      <c r="I12" s="74" t="str">
        <f>IF(P_gras_korn!F18=0," ",IF(P_gras_korn!$B$6=P_gras_korn!$D$2," ",IF(P_gras_korn!$B$6=P_gras_korn!$D$3," ",P_gras_korn!F18)))</f>
        <v xml:space="preserve"> </v>
      </c>
      <c r="J12" s="74" t="str">
        <f>IF(P_gras_korn!G18=0," ",IF(P_gras_korn!$B$6=P_gras_korn!$D$2," ",IF(P_gras_korn!$B$6=P_gras_korn!$D$3," ",P_gras_korn!G18)))</f>
        <v xml:space="preserve"> </v>
      </c>
      <c r="K12" s="74" t="str">
        <f>IF(P_gras_korn!H18=0," ",IF(P_gras_korn!$B$6=P_gras_korn!$D$2," ",IF(P_gras_korn!$B$6=P_gras_korn!$D$3," ",P_gras_korn!H18)))</f>
        <v xml:space="preserve"> </v>
      </c>
      <c r="L12" s="74" t="str">
        <f>IF(P_gras_korn!I18=0," ",IF(P_gras_korn!$B$6=P_gras_korn!$D$2," ",IF(P_gras_korn!$B$6=P_gras_korn!$D$3," ",P_gras_korn!I18)))</f>
        <v xml:space="preserve"> </v>
      </c>
      <c r="M12" s="74" t="str">
        <f>IF(P_gras_korn!J18=0," ",IF(P_gras_korn!$B$6=P_gras_korn!$D$2," ",IF(P_gras_korn!$B$6=P_gras_korn!$D$3," ",P_gras_korn!J18)))</f>
        <v xml:space="preserve"> </v>
      </c>
      <c r="N12" s="74" t="str">
        <f>IF(P_gras_korn!K18=0," ",IF(P_gras_korn!$B$6=P_gras_korn!$D$2," ",IF(P_gras_korn!$B$6=P_gras_korn!$D$3," ",P_gras_korn!K18)))</f>
        <v xml:space="preserve"> </v>
      </c>
      <c r="O12" s="74" t="str">
        <f>IF(P_gras_korn!L18=0," ",IF(P_gras_korn!$B$6=P_gras_korn!$D$2," ",IF(P_gras_korn!$B$6=P_gras_korn!$D$3," ",P_gras_korn!L18)))</f>
        <v xml:space="preserve"> </v>
      </c>
      <c r="P12" s="74" t="str">
        <f>IF(P_gras_korn!M18=0," ",IF(P_gras_korn!$B$6=P_gras_korn!$D$2," ",IF(P_gras_korn!$B$6=P_gras_korn!$D$3," ",P_gras_korn!M18)))</f>
        <v xml:space="preserve"> </v>
      </c>
      <c r="Q12" s="74" t="str">
        <f>IF(P_gras_korn!N18=0," ",IF(P_gras_korn!$B$6=P_gras_korn!$D$2," ",IF(P_gras_korn!$B$6=P_gras_korn!$D$3," ",P_gras_korn!N18)))</f>
        <v xml:space="preserve"> </v>
      </c>
      <c r="R12" s="74" t="str">
        <f>IF(P_gras_korn!O18=0," ",IF(P_gras_korn!$B$6=P_gras_korn!$D$2," ",IF(P_gras_korn!$B$6=P_gras_korn!$D$3," ",P_gras_korn!O18)))</f>
        <v xml:space="preserve"> </v>
      </c>
      <c r="S12" s="74" t="str">
        <f>IF(P_gras_korn!P18=0," ",IF(P_gras_korn!$B$6=P_gras_korn!$D$2," ",IF(P_gras_korn!$B$6=P_gras_korn!$D$3," ",P_gras_korn!P18)))</f>
        <v xml:space="preserve"> </v>
      </c>
      <c r="T12" s="74" t="str">
        <f>IF(P_gras_korn!Q18=0," ",IF(P_gras_korn!$B$6=P_gras_korn!$D$2," ",IF(P_gras_korn!$B$6=P_gras_korn!$D$3," ",P_gras_korn!Q18)))</f>
        <v xml:space="preserve"> </v>
      </c>
      <c r="U12" s="74">
        <f>IF(P_gras_korn!R18=0," ",IF(P_gras_korn!$B$6=P_gras_korn!$D$2," ",IF(P_gras_korn!$B$6=P_gras_korn!$D$3," ",P_gras_korn!R18)))</f>
        <v>22978</v>
      </c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</row>
    <row r="13" spans="4:40" x14ac:dyDescent="0.2">
      <c r="D13" s="69" t="str">
        <f>IF(P_gras_korn!A19=0," ",P_gras_korn!A19)</f>
        <v>5026 Holtålen</v>
      </c>
      <c r="E13" s="74">
        <f>IF(P_gras_korn!B19=0," ",IF(P_gras_korn!$B$6=P_gras_korn!$D$2," ",IF(P_gras_korn!$B$6=P_gras_korn!$D$3," ",P_gras_korn!B19)))</f>
        <v>15097</v>
      </c>
      <c r="F13" s="74">
        <f>IF(P_gras_korn!C19=0," ",IF(P_gras_korn!$B$6=P_gras_korn!$D$2," ",IF(P_gras_korn!$B$6=P_gras_korn!$D$3," ",P_gras_korn!C19)))</f>
        <v>1704</v>
      </c>
      <c r="G13" s="74">
        <f>IF(P_gras_korn!D19=0," ",IF(P_gras_korn!$B$6=P_gras_korn!$D$2," ",IF(P_gras_korn!$B$6=P_gras_korn!$D$3," ",P_gras_korn!D19)))</f>
        <v>206</v>
      </c>
      <c r="H13" s="74" t="str">
        <f>IF(P_gras_korn!E19=0," ",IF(P_gras_korn!$B$6=P_gras_korn!$D$2," ",IF(P_gras_korn!$B$6=P_gras_korn!$D$3," ",P_gras_korn!E19)))</f>
        <v xml:space="preserve"> </v>
      </c>
      <c r="I13" s="74" t="str">
        <f>IF(P_gras_korn!F19=0," ",IF(P_gras_korn!$B$6=P_gras_korn!$D$2," ",IF(P_gras_korn!$B$6=P_gras_korn!$D$3," ",P_gras_korn!F19)))</f>
        <v xml:space="preserve"> </v>
      </c>
      <c r="J13" s="74" t="str">
        <f>IF(P_gras_korn!G19=0," ",IF(P_gras_korn!$B$6=P_gras_korn!$D$2," ",IF(P_gras_korn!$B$6=P_gras_korn!$D$3," ",P_gras_korn!G19)))</f>
        <v xml:space="preserve"> </v>
      </c>
      <c r="K13" s="74" t="str">
        <f>IF(P_gras_korn!H19=0," ",IF(P_gras_korn!$B$6=P_gras_korn!$D$2," ",IF(P_gras_korn!$B$6=P_gras_korn!$D$3," ",P_gras_korn!H19)))</f>
        <v xml:space="preserve"> </v>
      </c>
      <c r="L13" s="74" t="str">
        <f>IF(P_gras_korn!I19=0," ",IF(P_gras_korn!$B$6=P_gras_korn!$D$2," ",IF(P_gras_korn!$B$6=P_gras_korn!$D$3," ",P_gras_korn!I19)))</f>
        <v xml:space="preserve"> </v>
      </c>
      <c r="M13" s="74" t="str">
        <f>IF(P_gras_korn!J19=0," ",IF(P_gras_korn!$B$6=P_gras_korn!$D$2," ",IF(P_gras_korn!$B$6=P_gras_korn!$D$3," ",P_gras_korn!J19)))</f>
        <v xml:space="preserve"> </v>
      </c>
      <c r="N13" s="74" t="str">
        <f>IF(P_gras_korn!K19=0," ",IF(P_gras_korn!$B$6=P_gras_korn!$D$2," ",IF(P_gras_korn!$B$6=P_gras_korn!$D$3," ",P_gras_korn!K19)))</f>
        <v xml:space="preserve"> </v>
      </c>
      <c r="O13" s="74" t="str">
        <f>IF(P_gras_korn!L19=0," ",IF(P_gras_korn!$B$6=P_gras_korn!$D$2," ",IF(P_gras_korn!$B$6=P_gras_korn!$D$3," ",P_gras_korn!L19)))</f>
        <v xml:space="preserve"> </v>
      </c>
      <c r="P13" s="74" t="str">
        <f>IF(P_gras_korn!M19=0," ",IF(P_gras_korn!$B$6=P_gras_korn!$D$2," ",IF(P_gras_korn!$B$6=P_gras_korn!$D$3," ",P_gras_korn!M19)))</f>
        <v xml:space="preserve"> </v>
      </c>
      <c r="Q13" s="74" t="str">
        <f>IF(P_gras_korn!N19=0," ",IF(P_gras_korn!$B$6=P_gras_korn!$D$2," ",IF(P_gras_korn!$B$6=P_gras_korn!$D$3," ",P_gras_korn!N19)))</f>
        <v xml:space="preserve"> </v>
      </c>
      <c r="R13" s="74" t="str">
        <f>IF(P_gras_korn!O19=0," ",IF(P_gras_korn!$B$6=P_gras_korn!$D$2," ",IF(P_gras_korn!$B$6=P_gras_korn!$D$3," ",P_gras_korn!O19)))</f>
        <v xml:space="preserve"> </v>
      </c>
      <c r="S13" s="74" t="str">
        <f>IF(P_gras_korn!P19=0," ",IF(P_gras_korn!$B$6=P_gras_korn!$D$2," ",IF(P_gras_korn!$B$6=P_gras_korn!$D$3," ",P_gras_korn!P19)))</f>
        <v xml:space="preserve"> </v>
      </c>
      <c r="T13" s="74" t="str">
        <f>IF(P_gras_korn!Q19=0," ",IF(P_gras_korn!$B$6=P_gras_korn!$D$2," ",IF(P_gras_korn!$B$6=P_gras_korn!$D$3," ",P_gras_korn!Q19)))</f>
        <v xml:space="preserve"> </v>
      </c>
      <c r="U13" s="74">
        <f>IF(P_gras_korn!R19=0," ",IF(P_gras_korn!$B$6=P_gras_korn!$D$2," ",IF(P_gras_korn!$B$6=P_gras_korn!$D$3," ",P_gras_korn!R19)))</f>
        <v>17007</v>
      </c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</row>
    <row r="14" spans="4:40" x14ac:dyDescent="0.2">
      <c r="D14" s="69" t="str">
        <f>IF(P_gras_korn!A20=0," ",P_gras_korn!A20)</f>
        <v>5027 Midtre Gauldal</v>
      </c>
      <c r="E14" s="74">
        <f>IF(P_gras_korn!B20=0," ",IF(P_gras_korn!$B$6=P_gras_korn!$D$2," ",IF(P_gras_korn!$B$6=P_gras_korn!$D$3," ",P_gras_korn!B20)))</f>
        <v>48100</v>
      </c>
      <c r="F14" s="74">
        <f>IF(P_gras_korn!C20=0," ",IF(P_gras_korn!$B$6=P_gras_korn!$D$2," ",IF(P_gras_korn!$B$6=P_gras_korn!$D$3," ",P_gras_korn!C20)))</f>
        <v>5306</v>
      </c>
      <c r="G14" s="74">
        <f>IF(P_gras_korn!D20=0," ",IF(P_gras_korn!$B$6=P_gras_korn!$D$2," ",IF(P_gras_korn!$B$6=P_gras_korn!$D$3," ",P_gras_korn!D20)))</f>
        <v>438</v>
      </c>
      <c r="H14" s="74">
        <f>IF(P_gras_korn!E20=0," ",IF(P_gras_korn!$B$6=P_gras_korn!$D$2," ",IF(P_gras_korn!$B$6=P_gras_korn!$D$3," ",P_gras_korn!E20)))</f>
        <v>632</v>
      </c>
      <c r="I14" s="74" t="str">
        <f>IF(P_gras_korn!F20=0," ",IF(P_gras_korn!$B$6=P_gras_korn!$D$2," ",IF(P_gras_korn!$B$6=P_gras_korn!$D$3," ",P_gras_korn!F20)))</f>
        <v xml:space="preserve"> </v>
      </c>
      <c r="J14" s="74">
        <f>IF(P_gras_korn!G20=0," ",IF(P_gras_korn!$B$6=P_gras_korn!$D$2," ",IF(P_gras_korn!$B$6=P_gras_korn!$D$3," ",P_gras_korn!G20)))</f>
        <v>531</v>
      </c>
      <c r="K14" s="74">
        <f>IF(P_gras_korn!H20=0," ",IF(P_gras_korn!$B$6=P_gras_korn!$D$2," ",IF(P_gras_korn!$B$6=P_gras_korn!$D$3," ",P_gras_korn!H20)))</f>
        <v>90</v>
      </c>
      <c r="L14" s="74" t="str">
        <f>IF(P_gras_korn!I20=0," ",IF(P_gras_korn!$B$6=P_gras_korn!$D$2," ",IF(P_gras_korn!$B$6=P_gras_korn!$D$3," ",P_gras_korn!I20)))</f>
        <v xml:space="preserve"> </v>
      </c>
      <c r="M14" s="74" t="str">
        <f>IF(P_gras_korn!J20=0," ",IF(P_gras_korn!$B$6=P_gras_korn!$D$2," ",IF(P_gras_korn!$B$6=P_gras_korn!$D$3," ",P_gras_korn!J20)))</f>
        <v xml:space="preserve"> </v>
      </c>
      <c r="N14" s="74" t="str">
        <f>IF(P_gras_korn!K20=0," ",IF(P_gras_korn!$B$6=P_gras_korn!$D$2," ",IF(P_gras_korn!$B$6=P_gras_korn!$D$3," ",P_gras_korn!K20)))</f>
        <v xml:space="preserve"> </v>
      </c>
      <c r="O14" s="74" t="str">
        <f>IF(P_gras_korn!L20=0," ",IF(P_gras_korn!$B$6=P_gras_korn!$D$2," ",IF(P_gras_korn!$B$6=P_gras_korn!$D$3," ",P_gras_korn!L20)))</f>
        <v xml:space="preserve"> </v>
      </c>
      <c r="P14" s="74">
        <f>IF(P_gras_korn!M20=0," ",IF(P_gras_korn!$B$6=P_gras_korn!$D$2," ",IF(P_gras_korn!$B$6=P_gras_korn!$D$3," ",P_gras_korn!M20)))</f>
        <v>159</v>
      </c>
      <c r="Q14" s="74" t="str">
        <f>IF(P_gras_korn!N20=0," ",IF(P_gras_korn!$B$6=P_gras_korn!$D$2," ",IF(P_gras_korn!$B$6=P_gras_korn!$D$3," ",P_gras_korn!N20)))</f>
        <v xml:space="preserve"> </v>
      </c>
      <c r="R14" s="74" t="str">
        <f>IF(P_gras_korn!O20=0," ",IF(P_gras_korn!$B$6=P_gras_korn!$D$2," ",IF(P_gras_korn!$B$6=P_gras_korn!$D$3," ",P_gras_korn!O20)))</f>
        <v xml:space="preserve"> </v>
      </c>
      <c r="S14" s="74" t="str">
        <f>IF(P_gras_korn!P20=0," ",IF(P_gras_korn!$B$6=P_gras_korn!$D$2," ",IF(P_gras_korn!$B$6=P_gras_korn!$D$3," ",P_gras_korn!P20)))</f>
        <v xml:space="preserve"> </v>
      </c>
      <c r="T14" s="74" t="str">
        <f>IF(P_gras_korn!Q20=0," ",IF(P_gras_korn!$B$6=P_gras_korn!$D$2," ",IF(P_gras_korn!$B$6=P_gras_korn!$D$3," ",P_gras_korn!Q20)))</f>
        <v xml:space="preserve"> </v>
      </c>
      <c r="U14" s="74">
        <f>IF(P_gras_korn!R20=0," ",IF(P_gras_korn!$B$6=P_gras_korn!$D$2," ",IF(P_gras_korn!$B$6=P_gras_korn!$D$3," ",P_gras_korn!R20)))</f>
        <v>55256</v>
      </c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</row>
    <row r="15" spans="4:40" x14ac:dyDescent="0.2">
      <c r="D15" s="69" t="str">
        <f>IF(P_gras_korn!A21=0," ",P_gras_korn!A21)</f>
        <v>5028 Melhus</v>
      </c>
      <c r="E15" s="74">
        <f>IF(P_gras_korn!B21=0," ",IF(P_gras_korn!$B$6=P_gras_korn!$D$2," ",IF(P_gras_korn!$B$6=P_gras_korn!$D$3," ",P_gras_korn!B21)))</f>
        <v>30951</v>
      </c>
      <c r="F15" s="74">
        <f>IF(P_gras_korn!C21=0," ",IF(P_gras_korn!$B$6=P_gras_korn!$D$2," ",IF(P_gras_korn!$B$6=P_gras_korn!$D$3," ",P_gras_korn!C21)))</f>
        <v>4315</v>
      </c>
      <c r="G15" s="74">
        <f>IF(P_gras_korn!D21=0," ",IF(P_gras_korn!$B$6=P_gras_korn!$D$2," ",IF(P_gras_korn!$B$6=P_gras_korn!$D$3," ",P_gras_korn!D21)))</f>
        <v>347</v>
      </c>
      <c r="H15" s="74">
        <f>IF(P_gras_korn!E21=0," ",IF(P_gras_korn!$B$6=P_gras_korn!$D$2," ",IF(P_gras_korn!$B$6=P_gras_korn!$D$3," ",P_gras_korn!E21)))</f>
        <v>199</v>
      </c>
      <c r="I15" s="74">
        <f>IF(P_gras_korn!F21=0," ",IF(P_gras_korn!$B$6=P_gras_korn!$D$2," ",IF(P_gras_korn!$B$6=P_gras_korn!$D$3," ",P_gras_korn!F21)))</f>
        <v>12</v>
      </c>
      <c r="J15" s="74">
        <f>IF(P_gras_korn!G21=0," ",IF(P_gras_korn!$B$6=P_gras_korn!$D$2," ",IF(P_gras_korn!$B$6=P_gras_korn!$D$3," ",P_gras_korn!G21)))</f>
        <v>28556</v>
      </c>
      <c r="K15" s="74">
        <f>IF(P_gras_korn!H21=0," ",IF(P_gras_korn!$B$6=P_gras_korn!$D$2," ",IF(P_gras_korn!$B$6=P_gras_korn!$D$3," ",P_gras_korn!H21)))</f>
        <v>4172</v>
      </c>
      <c r="L15" s="74">
        <f>IF(P_gras_korn!I21=0," ",IF(P_gras_korn!$B$6=P_gras_korn!$D$2," ",IF(P_gras_korn!$B$6=P_gras_korn!$D$3," ",P_gras_korn!I21)))</f>
        <v>181</v>
      </c>
      <c r="M15" s="74">
        <f>IF(P_gras_korn!J21=0," ",IF(P_gras_korn!$B$6=P_gras_korn!$D$2," ",IF(P_gras_korn!$B$6=P_gras_korn!$D$3," ",P_gras_korn!J21)))</f>
        <v>281</v>
      </c>
      <c r="N15" s="74" t="str">
        <f>IF(P_gras_korn!K21=0," ",IF(P_gras_korn!$B$6=P_gras_korn!$D$2," ",IF(P_gras_korn!$B$6=P_gras_korn!$D$3," ",P_gras_korn!K21)))</f>
        <v xml:space="preserve"> </v>
      </c>
      <c r="O15" s="74" t="str">
        <f>IF(P_gras_korn!L21=0," ",IF(P_gras_korn!$B$6=P_gras_korn!$D$2," ",IF(P_gras_korn!$B$6=P_gras_korn!$D$3," ",P_gras_korn!L21)))</f>
        <v xml:space="preserve"> </v>
      </c>
      <c r="P15" s="74" t="str">
        <f>IF(P_gras_korn!M21=0," ",IF(P_gras_korn!$B$6=P_gras_korn!$D$2," ",IF(P_gras_korn!$B$6=P_gras_korn!$D$3," ",P_gras_korn!M21)))</f>
        <v xml:space="preserve"> </v>
      </c>
      <c r="Q15" s="74">
        <f>IF(P_gras_korn!N21=0," ",IF(P_gras_korn!$B$6=P_gras_korn!$D$2," ",IF(P_gras_korn!$B$6=P_gras_korn!$D$3," ",P_gras_korn!N21)))</f>
        <v>27</v>
      </c>
      <c r="R15" s="74" t="str">
        <f>IF(P_gras_korn!O21=0," ",IF(P_gras_korn!$B$6=P_gras_korn!$D$2," ",IF(P_gras_korn!$B$6=P_gras_korn!$D$3," ",P_gras_korn!O21)))</f>
        <v xml:space="preserve"> </v>
      </c>
      <c r="S15" s="74">
        <f>IF(P_gras_korn!P21=0," ",IF(P_gras_korn!$B$6=P_gras_korn!$D$2," ",IF(P_gras_korn!$B$6=P_gras_korn!$D$3," ",P_gras_korn!P21)))</f>
        <v>220</v>
      </c>
      <c r="T15" s="74">
        <f>IF(P_gras_korn!Q21=0," ",IF(P_gras_korn!$B$6=P_gras_korn!$D$2," ",IF(P_gras_korn!$B$6=P_gras_korn!$D$3," ",P_gras_korn!Q21)))</f>
        <v>40</v>
      </c>
      <c r="U15" s="74">
        <f>IF(P_gras_korn!R21=0," ",IF(P_gras_korn!$B$6=P_gras_korn!$D$2," ",IF(P_gras_korn!$B$6=P_gras_korn!$D$3," ",P_gras_korn!R21)))</f>
        <v>69301</v>
      </c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</row>
    <row r="16" spans="4:40" x14ac:dyDescent="0.2">
      <c r="D16" s="69" t="str">
        <f>IF(P_gras_korn!A22=0," ",P_gras_korn!A22)</f>
        <v>5029 Skaun</v>
      </c>
      <c r="E16" s="74">
        <f>IF(P_gras_korn!B22=0," ",IF(P_gras_korn!$B$6=P_gras_korn!$D$2," ",IF(P_gras_korn!$B$6=P_gras_korn!$D$3," ",P_gras_korn!B22)))</f>
        <v>13650</v>
      </c>
      <c r="F16" s="74">
        <f>IF(P_gras_korn!C22=0," ",IF(P_gras_korn!$B$6=P_gras_korn!$D$2," ",IF(P_gras_korn!$B$6=P_gras_korn!$D$3," ",P_gras_korn!C22)))</f>
        <v>1767</v>
      </c>
      <c r="G16" s="74">
        <f>IF(P_gras_korn!D22=0," ",IF(P_gras_korn!$B$6=P_gras_korn!$D$2," ",IF(P_gras_korn!$B$6=P_gras_korn!$D$3," ",P_gras_korn!D22)))</f>
        <v>431</v>
      </c>
      <c r="H16" s="74">
        <f>IF(P_gras_korn!E22=0," ",IF(P_gras_korn!$B$6=P_gras_korn!$D$2," ",IF(P_gras_korn!$B$6=P_gras_korn!$D$3," ",P_gras_korn!E22)))</f>
        <v>198</v>
      </c>
      <c r="I16" s="74">
        <f>IF(P_gras_korn!F22=0," ",IF(P_gras_korn!$B$6=P_gras_korn!$D$2," ",IF(P_gras_korn!$B$6=P_gras_korn!$D$3," ",P_gras_korn!F22)))</f>
        <v>16</v>
      </c>
      <c r="J16" s="74">
        <f>IF(P_gras_korn!G22=0," ",IF(P_gras_korn!$B$6=P_gras_korn!$D$2," ",IF(P_gras_korn!$B$6=P_gras_korn!$D$3," ",P_gras_korn!G22)))</f>
        <v>12178</v>
      </c>
      <c r="K16" s="74">
        <f>IF(P_gras_korn!H22=0," ",IF(P_gras_korn!$B$6=P_gras_korn!$D$2," ",IF(P_gras_korn!$B$6=P_gras_korn!$D$3," ",P_gras_korn!H22)))</f>
        <v>901</v>
      </c>
      <c r="L16" s="74">
        <f>IF(P_gras_korn!I22=0," ",IF(P_gras_korn!$B$6=P_gras_korn!$D$2," ",IF(P_gras_korn!$B$6=P_gras_korn!$D$3," ",P_gras_korn!I22)))</f>
        <v>150</v>
      </c>
      <c r="M16" s="74">
        <f>IF(P_gras_korn!J22=0," ",IF(P_gras_korn!$B$6=P_gras_korn!$D$2," ",IF(P_gras_korn!$B$6=P_gras_korn!$D$3," ",P_gras_korn!J22)))</f>
        <v>210</v>
      </c>
      <c r="N16" s="74" t="str">
        <f>IF(P_gras_korn!K22=0," ",IF(P_gras_korn!$B$6=P_gras_korn!$D$2," ",IF(P_gras_korn!$B$6=P_gras_korn!$D$3," ",P_gras_korn!K22)))</f>
        <v xml:space="preserve"> </v>
      </c>
      <c r="O16" s="74" t="str">
        <f>IF(P_gras_korn!L22=0," ",IF(P_gras_korn!$B$6=P_gras_korn!$D$2," ",IF(P_gras_korn!$B$6=P_gras_korn!$D$3," ",P_gras_korn!L22)))</f>
        <v xml:space="preserve"> </v>
      </c>
      <c r="P16" s="74">
        <f>IF(P_gras_korn!M22=0," ",IF(P_gras_korn!$B$6=P_gras_korn!$D$2," ",IF(P_gras_korn!$B$6=P_gras_korn!$D$3," ",P_gras_korn!M22)))</f>
        <v>12</v>
      </c>
      <c r="Q16" s="74" t="str">
        <f>IF(P_gras_korn!N22=0," ",IF(P_gras_korn!$B$6=P_gras_korn!$D$2," ",IF(P_gras_korn!$B$6=P_gras_korn!$D$3," ",P_gras_korn!N22)))</f>
        <v xml:space="preserve"> </v>
      </c>
      <c r="R16" s="74">
        <f>IF(P_gras_korn!O22=0," ",IF(P_gras_korn!$B$6=P_gras_korn!$D$2," ",IF(P_gras_korn!$B$6=P_gras_korn!$D$3," ",P_gras_korn!O22)))</f>
        <v>13</v>
      </c>
      <c r="S16" s="74">
        <f>IF(P_gras_korn!P22=0," ",IF(P_gras_korn!$B$6=P_gras_korn!$D$2," ",IF(P_gras_korn!$B$6=P_gras_korn!$D$3," ",P_gras_korn!P22)))</f>
        <v>150</v>
      </c>
      <c r="T16" s="74" t="str">
        <f>IF(P_gras_korn!Q22=0," ",IF(P_gras_korn!$B$6=P_gras_korn!$D$2," ",IF(P_gras_korn!$B$6=P_gras_korn!$D$3," ",P_gras_korn!Q22)))</f>
        <v xml:space="preserve"> </v>
      </c>
      <c r="U16" s="74">
        <f>IF(P_gras_korn!R22=0," ",IF(P_gras_korn!$B$6=P_gras_korn!$D$2," ",IF(P_gras_korn!$B$6=P_gras_korn!$D$3," ",P_gras_korn!R22)))</f>
        <v>29676</v>
      </c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</row>
    <row r="17" spans="4:40" x14ac:dyDescent="0.2">
      <c r="D17" s="69" t="str">
        <f>IF(P_gras_korn!A23=0," ",P_gras_korn!A23)</f>
        <v>5031 Malvik</v>
      </c>
      <c r="E17" s="74">
        <f>IF(P_gras_korn!B23=0," ",IF(P_gras_korn!$B$6=P_gras_korn!$D$2," ",IF(P_gras_korn!$B$6=P_gras_korn!$D$3," ",P_gras_korn!B23)))</f>
        <v>6352</v>
      </c>
      <c r="F17" s="74">
        <f>IF(P_gras_korn!C23=0," ",IF(P_gras_korn!$B$6=P_gras_korn!$D$2," ",IF(P_gras_korn!$B$6=P_gras_korn!$D$3," ",P_gras_korn!C23)))</f>
        <v>1290</v>
      </c>
      <c r="G17" s="74">
        <f>IF(P_gras_korn!D23=0," ",IF(P_gras_korn!$B$6=P_gras_korn!$D$2," ",IF(P_gras_korn!$B$6=P_gras_korn!$D$3," ",P_gras_korn!D23)))</f>
        <v>722</v>
      </c>
      <c r="H17" s="74">
        <f>IF(P_gras_korn!E23=0," ",IF(P_gras_korn!$B$6=P_gras_korn!$D$2," ",IF(P_gras_korn!$B$6=P_gras_korn!$D$3," ",P_gras_korn!E23)))</f>
        <v>64</v>
      </c>
      <c r="I17" s="74" t="str">
        <f>IF(P_gras_korn!F23=0," ",IF(P_gras_korn!$B$6=P_gras_korn!$D$2," ",IF(P_gras_korn!$B$6=P_gras_korn!$D$3," ",P_gras_korn!F23)))</f>
        <v xml:space="preserve"> </v>
      </c>
      <c r="J17" s="74">
        <f>IF(P_gras_korn!G23=0," ",IF(P_gras_korn!$B$6=P_gras_korn!$D$2," ",IF(P_gras_korn!$B$6=P_gras_korn!$D$3," ",P_gras_korn!G23)))</f>
        <v>4088</v>
      </c>
      <c r="K17" s="74">
        <f>IF(P_gras_korn!H23=0," ",IF(P_gras_korn!$B$6=P_gras_korn!$D$2," ",IF(P_gras_korn!$B$6=P_gras_korn!$D$3," ",P_gras_korn!H23)))</f>
        <v>546</v>
      </c>
      <c r="L17" s="74" t="str">
        <f>IF(P_gras_korn!I23=0," ",IF(P_gras_korn!$B$6=P_gras_korn!$D$2," ",IF(P_gras_korn!$B$6=P_gras_korn!$D$3," ",P_gras_korn!I23)))</f>
        <v xml:space="preserve"> </v>
      </c>
      <c r="M17" s="74">
        <f>IF(P_gras_korn!J23=0," ",IF(P_gras_korn!$B$6=P_gras_korn!$D$2," ",IF(P_gras_korn!$B$6=P_gras_korn!$D$3," ",P_gras_korn!J23)))</f>
        <v>110</v>
      </c>
      <c r="N17" s="74" t="str">
        <f>IF(P_gras_korn!K23=0," ",IF(P_gras_korn!$B$6=P_gras_korn!$D$2," ",IF(P_gras_korn!$B$6=P_gras_korn!$D$3," ",P_gras_korn!K23)))</f>
        <v xml:space="preserve"> </v>
      </c>
      <c r="O17" s="74" t="str">
        <f>IF(P_gras_korn!L23=0," ",IF(P_gras_korn!$B$6=P_gras_korn!$D$2," ",IF(P_gras_korn!$B$6=P_gras_korn!$D$3," ",P_gras_korn!L23)))</f>
        <v xml:space="preserve"> </v>
      </c>
      <c r="P17" s="74" t="str">
        <f>IF(P_gras_korn!M23=0," ",IF(P_gras_korn!$B$6=P_gras_korn!$D$2," ",IF(P_gras_korn!$B$6=P_gras_korn!$D$3," ",P_gras_korn!M23)))</f>
        <v xml:space="preserve"> </v>
      </c>
      <c r="Q17" s="74" t="str">
        <f>IF(P_gras_korn!N23=0," ",IF(P_gras_korn!$B$6=P_gras_korn!$D$2," ",IF(P_gras_korn!$B$6=P_gras_korn!$D$3," ",P_gras_korn!N23)))</f>
        <v xml:space="preserve"> </v>
      </c>
      <c r="R17" s="74" t="str">
        <f>IF(P_gras_korn!O23=0," ",IF(P_gras_korn!$B$6=P_gras_korn!$D$2," ",IF(P_gras_korn!$B$6=P_gras_korn!$D$3," ",P_gras_korn!O23)))</f>
        <v xml:space="preserve"> </v>
      </c>
      <c r="S17" s="74" t="str">
        <f>IF(P_gras_korn!P23=0," ",IF(P_gras_korn!$B$6=P_gras_korn!$D$2," ",IF(P_gras_korn!$B$6=P_gras_korn!$D$3," ",P_gras_korn!P23)))</f>
        <v xml:space="preserve"> </v>
      </c>
      <c r="T17" s="74" t="str">
        <f>IF(P_gras_korn!Q23=0," ",IF(P_gras_korn!$B$6=P_gras_korn!$D$2," ",IF(P_gras_korn!$B$6=P_gras_korn!$D$3," ",P_gras_korn!Q23)))</f>
        <v xml:space="preserve"> </v>
      </c>
      <c r="U17" s="74">
        <f>IF(P_gras_korn!R23=0," ",IF(P_gras_korn!$B$6=P_gras_korn!$D$2," ",IF(P_gras_korn!$B$6=P_gras_korn!$D$3," ",P_gras_korn!R23)))</f>
        <v>13172</v>
      </c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</row>
    <row r="18" spans="4:40" x14ac:dyDescent="0.2">
      <c r="D18" s="69" t="str">
        <f>IF(P_gras_korn!A24=0," ",P_gras_korn!A24)</f>
        <v>5032 Selbu</v>
      </c>
      <c r="E18" s="74">
        <f>IF(P_gras_korn!B24=0," ",IF(P_gras_korn!$B$6=P_gras_korn!$D$2," ",IF(P_gras_korn!$B$6=P_gras_korn!$D$3," ",P_gras_korn!B24)))</f>
        <v>25161</v>
      </c>
      <c r="F18" s="74">
        <f>IF(P_gras_korn!C24=0," ",IF(P_gras_korn!$B$6=P_gras_korn!$D$2," ",IF(P_gras_korn!$B$6=P_gras_korn!$D$3," ",P_gras_korn!C24)))</f>
        <v>2155</v>
      </c>
      <c r="G18" s="74">
        <f>IF(P_gras_korn!D24=0," ",IF(P_gras_korn!$B$6=P_gras_korn!$D$2," ",IF(P_gras_korn!$B$6=P_gras_korn!$D$3," ",P_gras_korn!D24)))</f>
        <v>1255</v>
      </c>
      <c r="H18" s="74">
        <f>IF(P_gras_korn!E24=0," ",IF(P_gras_korn!$B$6=P_gras_korn!$D$2," ",IF(P_gras_korn!$B$6=P_gras_korn!$D$3," ",P_gras_korn!E24)))</f>
        <v>370</v>
      </c>
      <c r="I18" s="74" t="str">
        <f>IF(P_gras_korn!F24=0," ",IF(P_gras_korn!$B$6=P_gras_korn!$D$2," ",IF(P_gras_korn!$B$6=P_gras_korn!$D$3," ",P_gras_korn!F24)))</f>
        <v xml:space="preserve"> </v>
      </c>
      <c r="J18" s="74">
        <f>IF(P_gras_korn!G24=0," ",IF(P_gras_korn!$B$6=P_gras_korn!$D$2," ",IF(P_gras_korn!$B$6=P_gras_korn!$D$3," ",P_gras_korn!G24)))</f>
        <v>4364</v>
      </c>
      <c r="K18" s="74">
        <f>IF(P_gras_korn!H24=0," ",IF(P_gras_korn!$B$6=P_gras_korn!$D$2," ",IF(P_gras_korn!$B$6=P_gras_korn!$D$3," ",P_gras_korn!H24)))</f>
        <v>1109</v>
      </c>
      <c r="L18" s="74" t="str">
        <f>IF(P_gras_korn!I24=0," ",IF(P_gras_korn!$B$6=P_gras_korn!$D$2," ",IF(P_gras_korn!$B$6=P_gras_korn!$D$3," ",P_gras_korn!I24)))</f>
        <v xml:space="preserve"> </v>
      </c>
      <c r="M18" s="74" t="str">
        <f>IF(P_gras_korn!J24=0," ",IF(P_gras_korn!$B$6=P_gras_korn!$D$2," ",IF(P_gras_korn!$B$6=P_gras_korn!$D$3," ",P_gras_korn!J24)))</f>
        <v xml:space="preserve"> </v>
      </c>
      <c r="N18" s="74" t="str">
        <f>IF(P_gras_korn!K24=0," ",IF(P_gras_korn!$B$6=P_gras_korn!$D$2," ",IF(P_gras_korn!$B$6=P_gras_korn!$D$3," ",P_gras_korn!K24)))</f>
        <v xml:space="preserve"> </v>
      </c>
      <c r="O18" s="74" t="str">
        <f>IF(P_gras_korn!L24=0," ",IF(P_gras_korn!$B$6=P_gras_korn!$D$2," ",IF(P_gras_korn!$B$6=P_gras_korn!$D$3," ",P_gras_korn!L24)))</f>
        <v xml:space="preserve"> </v>
      </c>
      <c r="P18" s="74" t="str">
        <f>IF(P_gras_korn!M24=0," ",IF(P_gras_korn!$B$6=P_gras_korn!$D$2," ",IF(P_gras_korn!$B$6=P_gras_korn!$D$3," ",P_gras_korn!M24)))</f>
        <v xml:space="preserve"> </v>
      </c>
      <c r="Q18" s="74" t="str">
        <f>IF(P_gras_korn!N24=0," ",IF(P_gras_korn!$B$6=P_gras_korn!$D$2," ",IF(P_gras_korn!$B$6=P_gras_korn!$D$3," ",P_gras_korn!N24)))</f>
        <v xml:space="preserve"> </v>
      </c>
      <c r="R18" s="74" t="str">
        <f>IF(P_gras_korn!O24=0," ",IF(P_gras_korn!$B$6=P_gras_korn!$D$2," ",IF(P_gras_korn!$B$6=P_gras_korn!$D$3," ",P_gras_korn!O24)))</f>
        <v xml:space="preserve"> </v>
      </c>
      <c r="S18" s="74" t="str">
        <f>IF(P_gras_korn!P24=0," ",IF(P_gras_korn!$B$6=P_gras_korn!$D$2," ",IF(P_gras_korn!$B$6=P_gras_korn!$D$3," ",P_gras_korn!P24)))</f>
        <v xml:space="preserve"> </v>
      </c>
      <c r="T18" s="74" t="str">
        <f>IF(P_gras_korn!Q24=0," ",IF(P_gras_korn!$B$6=P_gras_korn!$D$2," ",IF(P_gras_korn!$B$6=P_gras_korn!$D$3," ",P_gras_korn!Q24)))</f>
        <v xml:space="preserve"> </v>
      </c>
      <c r="U18" s="74">
        <f>IF(P_gras_korn!R24=0," ",IF(P_gras_korn!$B$6=P_gras_korn!$D$2," ",IF(P_gras_korn!$B$6=P_gras_korn!$D$3," ",P_gras_korn!R24)))</f>
        <v>34414</v>
      </c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</row>
    <row r="19" spans="4:40" x14ac:dyDescent="0.2">
      <c r="D19" s="69" t="str">
        <f>IF(P_gras_korn!A25=0," ",P_gras_korn!A25)</f>
        <v>5033 Tydal</v>
      </c>
      <c r="E19" s="74">
        <f>IF(P_gras_korn!B25=0," ",IF(P_gras_korn!$B$6=P_gras_korn!$D$2," ",IF(P_gras_korn!$B$6=P_gras_korn!$D$3," ",P_gras_korn!B25)))</f>
        <v>8022</v>
      </c>
      <c r="F19" s="74">
        <f>IF(P_gras_korn!C25=0," ",IF(P_gras_korn!$B$6=P_gras_korn!$D$2," ",IF(P_gras_korn!$B$6=P_gras_korn!$D$3," ",P_gras_korn!C25)))</f>
        <v>995</v>
      </c>
      <c r="G19" s="74">
        <f>IF(P_gras_korn!D25=0," ",IF(P_gras_korn!$B$6=P_gras_korn!$D$2," ",IF(P_gras_korn!$B$6=P_gras_korn!$D$3," ",P_gras_korn!D25)))</f>
        <v>92</v>
      </c>
      <c r="H19" s="74" t="str">
        <f>IF(P_gras_korn!E25=0," ",IF(P_gras_korn!$B$6=P_gras_korn!$D$2," ",IF(P_gras_korn!$B$6=P_gras_korn!$D$3," ",P_gras_korn!E25)))</f>
        <v xml:space="preserve"> </v>
      </c>
      <c r="I19" s="74" t="str">
        <f>IF(P_gras_korn!F25=0," ",IF(P_gras_korn!$B$6=P_gras_korn!$D$2," ",IF(P_gras_korn!$B$6=P_gras_korn!$D$3," ",P_gras_korn!F25)))</f>
        <v xml:space="preserve"> </v>
      </c>
      <c r="J19" s="74" t="str">
        <f>IF(P_gras_korn!G25=0," ",IF(P_gras_korn!$B$6=P_gras_korn!$D$2," ",IF(P_gras_korn!$B$6=P_gras_korn!$D$3," ",P_gras_korn!G25)))</f>
        <v xml:space="preserve"> </v>
      </c>
      <c r="K19" s="74" t="str">
        <f>IF(P_gras_korn!H25=0," ",IF(P_gras_korn!$B$6=P_gras_korn!$D$2," ",IF(P_gras_korn!$B$6=P_gras_korn!$D$3," ",P_gras_korn!H25)))</f>
        <v xml:space="preserve"> </v>
      </c>
      <c r="L19" s="74" t="str">
        <f>IF(P_gras_korn!I25=0," ",IF(P_gras_korn!$B$6=P_gras_korn!$D$2," ",IF(P_gras_korn!$B$6=P_gras_korn!$D$3," ",P_gras_korn!I25)))</f>
        <v xml:space="preserve"> </v>
      </c>
      <c r="M19" s="74" t="str">
        <f>IF(P_gras_korn!J25=0," ",IF(P_gras_korn!$B$6=P_gras_korn!$D$2," ",IF(P_gras_korn!$B$6=P_gras_korn!$D$3," ",P_gras_korn!J25)))</f>
        <v xml:space="preserve"> </v>
      </c>
      <c r="N19" s="74" t="str">
        <f>IF(P_gras_korn!K25=0," ",IF(P_gras_korn!$B$6=P_gras_korn!$D$2," ",IF(P_gras_korn!$B$6=P_gras_korn!$D$3," ",P_gras_korn!K25)))</f>
        <v xml:space="preserve"> </v>
      </c>
      <c r="O19" s="74" t="str">
        <f>IF(P_gras_korn!L25=0," ",IF(P_gras_korn!$B$6=P_gras_korn!$D$2," ",IF(P_gras_korn!$B$6=P_gras_korn!$D$3," ",P_gras_korn!L25)))</f>
        <v xml:space="preserve"> </v>
      </c>
      <c r="P19" s="74" t="str">
        <f>IF(P_gras_korn!M25=0," ",IF(P_gras_korn!$B$6=P_gras_korn!$D$2," ",IF(P_gras_korn!$B$6=P_gras_korn!$D$3," ",P_gras_korn!M25)))</f>
        <v xml:space="preserve"> </v>
      </c>
      <c r="Q19" s="74" t="str">
        <f>IF(P_gras_korn!N25=0," ",IF(P_gras_korn!$B$6=P_gras_korn!$D$2," ",IF(P_gras_korn!$B$6=P_gras_korn!$D$3," ",P_gras_korn!N25)))</f>
        <v xml:space="preserve"> </v>
      </c>
      <c r="R19" s="74" t="str">
        <f>IF(P_gras_korn!O25=0," ",IF(P_gras_korn!$B$6=P_gras_korn!$D$2," ",IF(P_gras_korn!$B$6=P_gras_korn!$D$3," ",P_gras_korn!O25)))</f>
        <v xml:space="preserve"> </v>
      </c>
      <c r="S19" s="74" t="str">
        <f>IF(P_gras_korn!P25=0," ",IF(P_gras_korn!$B$6=P_gras_korn!$D$2," ",IF(P_gras_korn!$B$6=P_gras_korn!$D$3," ",P_gras_korn!P25)))</f>
        <v xml:space="preserve"> </v>
      </c>
      <c r="T19" s="74" t="str">
        <f>IF(P_gras_korn!Q25=0," ",IF(P_gras_korn!$B$6=P_gras_korn!$D$2," ",IF(P_gras_korn!$B$6=P_gras_korn!$D$3," ",P_gras_korn!Q25)))</f>
        <v xml:space="preserve"> </v>
      </c>
      <c r="U19" s="74">
        <f>IF(P_gras_korn!R25=0," ",IF(P_gras_korn!$B$6=P_gras_korn!$D$2," ",IF(P_gras_korn!$B$6=P_gras_korn!$D$3," ",P_gras_korn!R25)))</f>
        <v>9109</v>
      </c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</row>
    <row r="20" spans="4:40" x14ac:dyDescent="0.2">
      <c r="D20" s="69" t="str">
        <f>IF(P_gras_korn!A26=0," ",P_gras_korn!A26)</f>
        <v>5034 Meråker</v>
      </c>
      <c r="E20" s="74">
        <f>IF(P_gras_korn!B26=0," ",IF(P_gras_korn!$B$6=P_gras_korn!$D$2," ",IF(P_gras_korn!$B$6=P_gras_korn!$D$3," ",P_gras_korn!B26)))</f>
        <v>7769</v>
      </c>
      <c r="F20" s="74">
        <f>IF(P_gras_korn!C26=0," ",IF(P_gras_korn!$B$6=P_gras_korn!$D$2," ",IF(P_gras_korn!$B$6=P_gras_korn!$D$3," ",P_gras_korn!C26)))</f>
        <v>1725</v>
      </c>
      <c r="G20" s="74">
        <f>IF(P_gras_korn!D26=0," ",IF(P_gras_korn!$B$6=P_gras_korn!$D$2," ",IF(P_gras_korn!$B$6=P_gras_korn!$D$3," ",P_gras_korn!D26)))</f>
        <v>165</v>
      </c>
      <c r="H20" s="74">
        <f>IF(P_gras_korn!E26=0," ",IF(P_gras_korn!$B$6=P_gras_korn!$D$2," ",IF(P_gras_korn!$B$6=P_gras_korn!$D$3," ",P_gras_korn!E26)))</f>
        <v>25</v>
      </c>
      <c r="I20" s="74" t="str">
        <f>IF(P_gras_korn!F26=0," ",IF(P_gras_korn!$B$6=P_gras_korn!$D$2," ",IF(P_gras_korn!$B$6=P_gras_korn!$D$3," ",P_gras_korn!F26)))</f>
        <v xml:space="preserve"> </v>
      </c>
      <c r="J20" s="74">
        <f>IF(P_gras_korn!G26=0," ",IF(P_gras_korn!$B$6=P_gras_korn!$D$2," ",IF(P_gras_korn!$B$6=P_gras_korn!$D$3," ",P_gras_korn!G26)))</f>
        <v>224</v>
      </c>
      <c r="K20" s="74">
        <f>IF(P_gras_korn!H26=0," ",IF(P_gras_korn!$B$6=P_gras_korn!$D$2," ",IF(P_gras_korn!$B$6=P_gras_korn!$D$3," ",P_gras_korn!H26)))</f>
        <v>246</v>
      </c>
      <c r="L20" s="74" t="str">
        <f>IF(P_gras_korn!I26=0," ",IF(P_gras_korn!$B$6=P_gras_korn!$D$2," ",IF(P_gras_korn!$B$6=P_gras_korn!$D$3," ",P_gras_korn!I26)))</f>
        <v xml:space="preserve"> </v>
      </c>
      <c r="M20" s="74" t="str">
        <f>IF(P_gras_korn!J26=0," ",IF(P_gras_korn!$B$6=P_gras_korn!$D$2," ",IF(P_gras_korn!$B$6=P_gras_korn!$D$3," ",P_gras_korn!J26)))</f>
        <v xml:space="preserve"> </v>
      </c>
      <c r="N20" s="74" t="str">
        <f>IF(P_gras_korn!K26=0," ",IF(P_gras_korn!$B$6=P_gras_korn!$D$2," ",IF(P_gras_korn!$B$6=P_gras_korn!$D$3," ",P_gras_korn!K26)))</f>
        <v xml:space="preserve"> </v>
      </c>
      <c r="O20" s="74" t="str">
        <f>IF(P_gras_korn!L26=0," ",IF(P_gras_korn!$B$6=P_gras_korn!$D$2," ",IF(P_gras_korn!$B$6=P_gras_korn!$D$3," ",P_gras_korn!L26)))</f>
        <v xml:space="preserve"> </v>
      </c>
      <c r="P20" s="74" t="str">
        <f>IF(P_gras_korn!M26=0," ",IF(P_gras_korn!$B$6=P_gras_korn!$D$2," ",IF(P_gras_korn!$B$6=P_gras_korn!$D$3," ",P_gras_korn!M26)))</f>
        <v xml:space="preserve"> </v>
      </c>
      <c r="Q20" s="74" t="str">
        <f>IF(P_gras_korn!N26=0," ",IF(P_gras_korn!$B$6=P_gras_korn!$D$2," ",IF(P_gras_korn!$B$6=P_gras_korn!$D$3," ",P_gras_korn!N26)))</f>
        <v xml:space="preserve"> </v>
      </c>
      <c r="R20" s="74" t="str">
        <f>IF(P_gras_korn!O26=0," ",IF(P_gras_korn!$B$6=P_gras_korn!$D$2," ",IF(P_gras_korn!$B$6=P_gras_korn!$D$3," ",P_gras_korn!O26)))</f>
        <v xml:space="preserve"> </v>
      </c>
      <c r="S20" s="74" t="str">
        <f>IF(P_gras_korn!P26=0," ",IF(P_gras_korn!$B$6=P_gras_korn!$D$2," ",IF(P_gras_korn!$B$6=P_gras_korn!$D$3," ",P_gras_korn!P26)))</f>
        <v xml:space="preserve"> </v>
      </c>
      <c r="T20" s="74" t="str">
        <f>IF(P_gras_korn!Q26=0," ",IF(P_gras_korn!$B$6=P_gras_korn!$D$2," ",IF(P_gras_korn!$B$6=P_gras_korn!$D$3," ",P_gras_korn!Q26)))</f>
        <v xml:space="preserve"> </v>
      </c>
      <c r="U20" s="74">
        <f>IF(P_gras_korn!R26=0," ",IF(P_gras_korn!$B$6=P_gras_korn!$D$2," ",IF(P_gras_korn!$B$6=P_gras_korn!$D$3," ",P_gras_korn!R26)))</f>
        <v>10154</v>
      </c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</row>
    <row r="21" spans="4:40" x14ac:dyDescent="0.2">
      <c r="D21" s="69" t="str">
        <f>IF(P_gras_korn!A27=0," ",P_gras_korn!A27)</f>
        <v>5035 Stjørdal</v>
      </c>
      <c r="E21" s="74">
        <f>IF(P_gras_korn!B27=0," ",IF(P_gras_korn!$B$6=P_gras_korn!$D$2," ",IF(P_gras_korn!$B$6=P_gras_korn!$D$3," ",P_gras_korn!B27)))</f>
        <v>32300</v>
      </c>
      <c r="F21" s="74">
        <f>IF(P_gras_korn!C27=0," ",IF(P_gras_korn!$B$6=P_gras_korn!$D$2," ",IF(P_gras_korn!$B$6=P_gras_korn!$D$3," ",P_gras_korn!C27)))</f>
        <v>5950</v>
      </c>
      <c r="G21" s="74">
        <f>IF(P_gras_korn!D27=0," ",IF(P_gras_korn!$B$6=P_gras_korn!$D$2," ",IF(P_gras_korn!$B$6=P_gras_korn!$D$3," ",P_gras_korn!D27)))</f>
        <v>913</v>
      </c>
      <c r="H21" s="74">
        <f>IF(P_gras_korn!E27=0," ",IF(P_gras_korn!$B$6=P_gras_korn!$D$2," ",IF(P_gras_korn!$B$6=P_gras_korn!$D$3," ",P_gras_korn!E27)))</f>
        <v>385</v>
      </c>
      <c r="I21" s="74">
        <f>IF(P_gras_korn!F27=0," ",IF(P_gras_korn!$B$6=P_gras_korn!$D$2," ",IF(P_gras_korn!$B$6=P_gras_korn!$D$3," ",P_gras_korn!F27)))</f>
        <v>3</v>
      </c>
      <c r="J21" s="74">
        <f>IF(P_gras_korn!G27=0," ",IF(P_gras_korn!$B$6=P_gras_korn!$D$2," ",IF(P_gras_korn!$B$6=P_gras_korn!$D$3," ",P_gras_korn!G27)))</f>
        <v>32739</v>
      </c>
      <c r="K21" s="74">
        <f>IF(P_gras_korn!H27=0," ",IF(P_gras_korn!$B$6=P_gras_korn!$D$2," ",IF(P_gras_korn!$B$6=P_gras_korn!$D$3," ",P_gras_korn!H27)))</f>
        <v>7986</v>
      </c>
      <c r="L21" s="74">
        <f>IF(P_gras_korn!I27=0," ",IF(P_gras_korn!$B$6=P_gras_korn!$D$2," ",IF(P_gras_korn!$B$6=P_gras_korn!$D$3," ",P_gras_korn!I27)))</f>
        <v>2107</v>
      </c>
      <c r="M21" s="74">
        <f>IF(P_gras_korn!J27=0," ",IF(P_gras_korn!$B$6=P_gras_korn!$D$2," ",IF(P_gras_korn!$B$6=P_gras_korn!$D$3," ",P_gras_korn!J27)))</f>
        <v>1081</v>
      </c>
      <c r="N21" s="74">
        <f>IF(P_gras_korn!K27=0," ",IF(P_gras_korn!$B$6=P_gras_korn!$D$2," ",IF(P_gras_korn!$B$6=P_gras_korn!$D$3," ",P_gras_korn!K27)))</f>
        <v>7</v>
      </c>
      <c r="O21" s="74" t="str">
        <f>IF(P_gras_korn!L27=0," ",IF(P_gras_korn!$B$6=P_gras_korn!$D$2," ",IF(P_gras_korn!$B$6=P_gras_korn!$D$3," ",P_gras_korn!L27)))</f>
        <v xml:space="preserve"> </v>
      </c>
      <c r="P21" s="74" t="str">
        <f>IF(P_gras_korn!M27=0," ",IF(P_gras_korn!$B$6=P_gras_korn!$D$2," ",IF(P_gras_korn!$B$6=P_gras_korn!$D$3," ",P_gras_korn!M27)))</f>
        <v xml:space="preserve"> </v>
      </c>
      <c r="Q21" s="74">
        <f>IF(P_gras_korn!N27=0," ",IF(P_gras_korn!$B$6=P_gras_korn!$D$2," ",IF(P_gras_korn!$B$6=P_gras_korn!$D$3," ",P_gras_korn!N27)))</f>
        <v>67</v>
      </c>
      <c r="R21" s="74" t="str">
        <f>IF(P_gras_korn!O27=0," ",IF(P_gras_korn!$B$6=P_gras_korn!$D$2," ",IF(P_gras_korn!$B$6=P_gras_korn!$D$3," ",P_gras_korn!O27)))</f>
        <v xml:space="preserve"> </v>
      </c>
      <c r="S21" s="74">
        <f>IF(P_gras_korn!P27=0," ",IF(P_gras_korn!$B$6=P_gras_korn!$D$2," ",IF(P_gras_korn!$B$6=P_gras_korn!$D$3," ",P_gras_korn!P27)))</f>
        <v>20</v>
      </c>
      <c r="T21" s="74" t="str">
        <f>IF(P_gras_korn!Q27=0," ",IF(P_gras_korn!$B$6=P_gras_korn!$D$2," ",IF(P_gras_korn!$B$6=P_gras_korn!$D$3," ",P_gras_korn!Q27)))</f>
        <v xml:space="preserve"> </v>
      </c>
      <c r="U21" s="74">
        <f>IF(P_gras_korn!R27=0," ",IF(P_gras_korn!$B$6=P_gras_korn!$D$2," ",IF(P_gras_korn!$B$6=P_gras_korn!$D$3," ",P_gras_korn!R27)))</f>
        <v>83558</v>
      </c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</row>
    <row r="22" spans="4:40" x14ac:dyDescent="0.2">
      <c r="D22" s="69" t="str">
        <f>IF(P_gras_korn!A28=0," ",P_gras_korn!A28)</f>
        <v>5036 Frosta</v>
      </c>
      <c r="E22" s="74">
        <f>IF(P_gras_korn!B28=0," ",IF(P_gras_korn!$B$6=P_gras_korn!$D$2," ",IF(P_gras_korn!$B$6=P_gras_korn!$D$3," ",P_gras_korn!B28)))</f>
        <v>5089</v>
      </c>
      <c r="F22" s="74">
        <f>IF(P_gras_korn!C28=0," ",IF(P_gras_korn!$B$6=P_gras_korn!$D$2," ",IF(P_gras_korn!$B$6=P_gras_korn!$D$3," ",P_gras_korn!C28)))</f>
        <v>1132</v>
      </c>
      <c r="G22" s="74">
        <f>IF(P_gras_korn!D28=0," ",IF(P_gras_korn!$B$6=P_gras_korn!$D$2," ",IF(P_gras_korn!$B$6=P_gras_korn!$D$3," ",P_gras_korn!D28)))</f>
        <v>56</v>
      </c>
      <c r="H22" s="74">
        <f>IF(P_gras_korn!E28=0," ",IF(P_gras_korn!$B$6=P_gras_korn!$D$2," ",IF(P_gras_korn!$B$6=P_gras_korn!$D$3," ",P_gras_korn!E28)))</f>
        <v>136</v>
      </c>
      <c r="I22" s="74" t="str">
        <f>IF(P_gras_korn!F28=0," ",IF(P_gras_korn!$B$6=P_gras_korn!$D$2," ",IF(P_gras_korn!$B$6=P_gras_korn!$D$3," ",P_gras_korn!F28)))</f>
        <v xml:space="preserve"> </v>
      </c>
      <c r="J22" s="74">
        <f>IF(P_gras_korn!G28=0," ",IF(P_gras_korn!$B$6=P_gras_korn!$D$2," ",IF(P_gras_korn!$B$6=P_gras_korn!$D$3," ",P_gras_korn!G28)))</f>
        <v>8466</v>
      </c>
      <c r="K22" s="74">
        <f>IF(P_gras_korn!H28=0," ",IF(P_gras_korn!$B$6=P_gras_korn!$D$2," ",IF(P_gras_korn!$B$6=P_gras_korn!$D$3," ",P_gras_korn!H28)))</f>
        <v>98</v>
      </c>
      <c r="L22" s="74">
        <f>IF(P_gras_korn!I28=0," ",IF(P_gras_korn!$B$6=P_gras_korn!$D$2," ",IF(P_gras_korn!$B$6=P_gras_korn!$D$3," ",P_gras_korn!I28)))</f>
        <v>55</v>
      </c>
      <c r="M22" s="74">
        <f>IF(P_gras_korn!J28=0," ",IF(P_gras_korn!$B$6=P_gras_korn!$D$2," ",IF(P_gras_korn!$B$6=P_gras_korn!$D$3," ",P_gras_korn!J28)))</f>
        <v>183</v>
      </c>
      <c r="N22" s="74" t="str">
        <f>IF(P_gras_korn!K28=0," ",IF(P_gras_korn!$B$6=P_gras_korn!$D$2," ",IF(P_gras_korn!$B$6=P_gras_korn!$D$3," ",P_gras_korn!K28)))</f>
        <v xml:space="preserve"> </v>
      </c>
      <c r="O22" s="74" t="str">
        <f>IF(P_gras_korn!L28=0," ",IF(P_gras_korn!$B$6=P_gras_korn!$D$2," ",IF(P_gras_korn!$B$6=P_gras_korn!$D$3," ",P_gras_korn!L28)))</f>
        <v xml:space="preserve"> </v>
      </c>
      <c r="P22" s="74" t="str">
        <f>IF(P_gras_korn!M28=0," ",IF(P_gras_korn!$B$6=P_gras_korn!$D$2," ",IF(P_gras_korn!$B$6=P_gras_korn!$D$3," ",P_gras_korn!M28)))</f>
        <v xml:space="preserve"> </v>
      </c>
      <c r="Q22" s="74">
        <f>IF(P_gras_korn!N28=0," ",IF(P_gras_korn!$B$6=P_gras_korn!$D$2," ",IF(P_gras_korn!$B$6=P_gras_korn!$D$3," ",P_gras_korn!N28)))</f>
        <v>9</v>
      </c>
      <c r="R22" s="74">
        <f>IF(P_gras_korn!O28=0," ",IF(P_gras_korn!$B$6=P_gras_korn!$D$2," ",IF(P_gras_korn!$B$6=P_gras_korn!$D$3," ",P_gras_korn!O28)))</f>
        <v>10</v>
      </c>
      <c r="S22" s="74">
        <f>IF(P_gras_korn!P28=0," ",IF(P_gras_korn!$B$6=P_gras_korn!$D$2," ",IF(P_gras_korn!$B$6=P_gras_korn!$D$3," ",P_gras_korn!P28)))</f>
        <v>12</v>
      </c>
      <c r="T22" s="74" t="str">
        <f>IF(P_gras_korn!Q28=0," ",IF(P_gras_korn!$B$6=P_gras_korn!$D$2," ",IF(P_gras_korn!$B$6=P_gras_korn!$D$3," ",P_gras_korn!Q28)))</f>
        <v xml:space="preserve"> </v>
      </c>
      <c r="U22" s="74">
        <f>IF(P_gras_korn!R28=0," ",IF(P_gras_korn!$B$6=P_gras_korn!$D$2," ",IF(P_gras_korn!$B$6=P_gras_korn!$D$3," ",P_gras_korn!R28)))</f>
        <v>15246</v>
      </c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</row>
    <row r="23" spans="4:40" x14ac:dyDescent="0.2">
      <c r="D23" s="69" t="str">
        <f>IF(P_gras_korn!A29=0," ",P_gras_korn!A29)</f>
        <v>5037 Levanger</v>
      </c>
      <c r="E23" s="74">
        <f>IF(P_gras_korn!B29=0," ",IF(P_gras_korn!$B$6=P_gras_korn!$D$2," ",IF(P_gras_korn!$B$6=P_gras_korn!$D$3," ",P_gras_korn!B29)))</f>
        <v>53491</v>
      </c>
      <c r="F23" s="74">
        <f>IF(P_gras_korn!C29=0," ",IF(P_gras_korn!$B$6=P_gras_korn!$D$2," ",IF(P_gras_korn!$B$6=P_gras_korn!$D$3," ",P_gras_korn!C29)))</f>
        <v>10960</v>
      </c>
      <c r="G23" s="74">
        <f>IF(P_gras_korn!D29=0," ",IF(P_gras_korn!$B$6=P_gras_korn!$D$2," ",IF(P_gras_korn!$B$6=P_gras_korn!$D$3," ",P_gras_korn!D29)))</f>
        <v>978</v>
      </c>
      <c r="H23" s="74">
        <f>IF(P_gras_korn!E29=0," ",IF(P_gras_korn!$B$6=P_gras_korn!$D$2," ",IF(P_gras_korn!$B$6=P_gras_korn!$D$3," ",P_gras_korn!E29)))</f>
        <v>1472</v>
      </c>
      <c r="I23" s="74">
        <f>IF(P_gras_korn!F29=0," ",IF(P_gras_korn!$B$6=P_gras_korn!$D$2," ",IF(P_gras_korn!$B$6=P_gras_korn!$D$3," ",P_gras_korn!F29)))</f>
        <v>8</v>
      </c>
      <c r="J23" s="74">
        <f>IF(P_gras_korn!G29=0," ",IF(P_gras_korn!$B$6=P_gras_korn!$D$2," ",IF(P_gras_korn!$B$6=P_gras_korn!$D$3," ",P_gras_korn!G29)))</f>
        <v>56139</v>
      </c>
      <c r="K23" s="74">
        <f>IF(P_gras_korn!H29=0," ",IF(P_gras_korn!$B$6=P_gras_korn!$D$2," ",IF(P_gras_korn!$B$6=P_gras_korn!$D$3," ",P_gras_korn!H29)))</f>
        <v>1309</v>
      </c>
      <c r="L23" s="74">
        <f>IF(P_gras_korn!I29=0," ",IF(P_gras_korn!$B$6=P_gras_korn!$D$2," ",IF(P_gras_korn!$B$6=P_gras_korn!$D$3," ",P_gras_korn!I29)))</f>
        <v>1781</v>
      </c>
      <c r="M23" s="74">
        <f>IF(P_gras_korn!J29=0," ",IF(P_gras_korn!$B$6=P_gras_korn!$D$2," ",IF(P_gras_korn!$B$6=P_gras_korn!$D$3," ",P_gras_korn!J29)))</f>
        <v>4018</v>
      </c>
      <c r="N23" s="74">
        <f>IF(P_gras_korn!K29=0," ",IF(P_gras_korn!$B$6=P_gras_korn!$D$2," ",IF(P_gras_korn!$B$6=P_gras_korn!$D$3," ",P_gras_korn!K29)))</f>
        <v>102</v>
      </c>
      <c r="O23" s="74" t="str">
        <f>IF(P_gras_korn!L29=0," ",IF(P_gras_korn!$B$6=P_gras_korn!$D$2," ",IF(P_gras_korn!$B$6=P_gras_korn!$D$3," ",P_gras_korn!L29)))</f>
        <v xml:space="preserve"> </v>
      </c>
      <c r="P23" s="74" t="str">
        <f>IF(P_gras_korn!M29=0," ",IF(P_gras_korn!$B$6=P_gras_korn!$D$2," ",IF(P_gras_korn!$B$6=P_gras_korn!$D$3," ",P_gras_korn!M29)))</f>
        <v xml:space="preserve"> </v>
      </c>
      <c r="Q23" s="74">
        <f>IF(P_gras_korn!N29=0," ",IF(P_gras_korn!$B$6=P_gras_korn!$D$2," ",IF(P_gras_korn!$B$6=P_gras_korn!$D$3," ",P_gras_korn!N29)))</f>
        <v>407</v>
      </c>
      <c r="R23" s="74">
        <f>IF(P_gras_korn!O29=0," ",IF(P_gras_korn!$B$6=P_gras_korn!$D$2," ",IF(P_gras_korn!$B$6=P_gras_korn!$D$3," ",P_gras_korn!O29)))</f>
        <v>229</v>
      </c>
      <c r="S23" s="74" t="str">
        <f>IF(P_gras_korn!P29=0," ",IF(P_gras_korn!$B$6=P_gras_korn!$D$2," ",IF(P_gras_korn!$B$6=P_gras_korn!$D$3," ",P_gras_korn!P29)))</f>
        <v xml:space="preserve"> </v>
      </c>
      <c r="T23" s="74">
        <f>IF(P_gras_korn!Q29=0," ",IF(P_gras_korn!$B$6=P_gras_korn!$D$2," ",IF(P_gras_korn!$B$6=P_gras_korn!$D$3," ",P_gras_korn!Q29)))</f>
        <v>149</v>
      </c>
      <c r="U23" s="74">
        <f>IF(P_gras_korn!R29=0," ",IF(P_gras_korn!$B$6=P_gras_korn!$D$2," ",IF(P_gras_korn!$B$6=P_gras_korn!$D$3," ",P_gras_korn!R29)))</f>
        <v>131043</v>
      </c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</row>
    <row r="24" spans="4:40" x14ac:dyDescent="0.2">
      <c r="D24" s="69" t="str">
        <f>IF(P_gras_korn!A30=0," ",P_gras_korn!A30)</f>
        <v>5038 Verdal</v>
      </c>
      <c r="E24" s="74">
        <f>IF(P_gras_korn!B30=0," ",IF(P_gras_korn!$B$6=P_gras_korn!$D$2," ",IF(P_gras_korn!$B$6=P_gras_korn!$D$3," ",P_gras_korn!B30)))</f>
        <v>38347</v>
      </c>
      <c r="F24" s="74">
        <f>IF(P_gras_korn!C30=0," ",IF(P_gras_korn!$B$6=P_gras_korn!$D$2," ",IF(P_gras_korn!$B$6=P_gras_korn!$D$3," ",P_gras_korn!C30)))</f>
        <v>6942</v>
      </c>
      <c r="G24" s="74">
        <f>IF(P_gras_korn!D30=0," ",IF(P_gras_korn!$B$6=P_gras_korn!$D$2," ",IF(P_gras_korn!$B$6=P_gras_korn!$D$3," ",P_gras_korn!D30)))</f>
        <v>650</v>
      </c>
      <c r="H24" s="74">
        <f>IF(P_gras_korn!E30=0," ",IF(P_gras_korn!$B$6=P_gras_korn!$D$2," ",IF(P_gras_korn!$B$6=P_gras_korn!$D$3," ",P_gras_korn!E30)))</f>
        <v>1386</v>
      </c>
      <c r="I24" s="74">
        <f>IF(P_gras_korn!F30=0," ",IF(P_gras_korn!$B$6=P_gras_korn!$D$2," ",IF(P_gras_korn!$B$6=P_gras_korn!$D$3," ",P_gras_korn!F30)))</f>
        <v>3</v>
      </c>
      <c r="J24" s="74">
        <f>IF(P_gras_korn!G30=0," ",IF(P_gras_korn!$B$6=P_gras_korn!$D$2," ",IF(P_gras_korn!$B$6=P_gras_korn!$D$3," ",P_gras_korn!G30)))</f>
        <v>31828</v>
      </c>
      <c r="K24" s="74">
        <f>IF(P_gras_korn!H30=0," ",IF(P_gras_korn!$B$6=P_gras_korn!$D$2," ",IF(P_gras_korn!$B$6=P_gras_korn!$D$3," ",P_gras_korn!H30)))</f>
        <v>1841</v>
      </c>
      <c r="L24" s="74">
        <f>IF(P_gras_korn!I30=0," ",IF(P_gras_korn!$B$6=P_gras_korn!$D$2," ",IF(P_gras_korn!$B$6=P_gras_korn!$D$3," ",P_gras_korn!I30)))</f>
        <v>1482</v>
      </c>
      <c r="M24" s="74">
        <f>IF(P_gras_korn!J30=0," ",IF(P_gras_korn!$B$6=P_gras_korn!$D$2," ",IF(P_gras_korn!$B$6=P_gras_korn!$D$3," ",P_gras_korn!J30)))</f>
        <v>495</v>
      </c>
      <c r="N24" s="74" t="str">
        <f>IF(P_gras_korn!K30=0," ",IF(P_gras_korn!$B$6=P_gras_korn!$D$2," ",IF(P_gras_korn!$B$6=P_gras_korn!$D$3," ",P_gras_korn!K30)))</f>
        <v xml:space="preserve"> </v>
      </c>
      <c r="O24" s="74">
        <f>IF(P_gras_korn!L30=0," ",IF(P_gras_korn!$B$6=P_gras_korn!$D$2," ",IF(P_gras_korn!$B$6=P_gras_korn!$D$3," ",P_gras_korn!L30)))</f>
        <v>6</v>
      </c>
      <c r="P24" s="74" t="str">
        <f>IF(P_gras_korn!M30=0," ",IF(P_gras_korn!$B$6=P_gras_korn!$D$2," ",IF(P_gras_korn!$B$6=P_gras_korn!$D$3," ",P_gras_korn!M30)))</f>
        <v xml:space="preserve"> </v>
      </c>
      <c r="Q24" s="74" t="str">
        <f>IF(P_gras_korn!N30=0," ",IF(P_gras_korn!$B$6=P_gras_korn!$D$2," ",IF(P_gras_korn!$B$6=P_gras_korn!$D$3," ",P_gras_korn!N30)))</f>
        <v xml:space="preserve"> </v>
      </c>
      <c r="R24" s="74" t="str">
        <f>IF(P_gras_korn!O30=0," ",IF(P_gras_korn!$B$6=P_gras_korn!$D$2," ",IF(P_gras_korn!$B$6=P_gras_korn!$D$3," ",P_gras_korn!O30)))</f>
        <v xml:space="preserve"> </v>
      </c>
      <c r="S24" s="74" t="str">
        <f>IF(P_gras_korn!P30=0," ",IF(P_gras_korn!$B$6=P_gras_korn!$D$2," ",IF(P_gras_korn!$B$6=P_gras_korn!$D$3," ",P_gras_korn!P30)))</f>
        <v xml:space="preserve"> </v>
      </c>
      <c r="T24" s="74" t="str">
        <f>IF(P_gras_korn!Q30=0," ",IF(P_gras_korn!$B$6=P_gras_korn!$D$2," ",IF(P_gras_korn!$B$6=P_gras_korn!$D$3," ",P_gras_korn!Q30)))</f>
        <v xml:space="preserve"> </v>
      </c>
      <c r="U24" s="74">
        <f>IF(P_gras_korn!R30=0," ",IF(P_gras_korn!$B$6=P_gras_korn!$D$2," ",IF(P_gras_korn!$B$6=P_gras_korn!$D$3," ",P_gras_korn!R30)))</f>
        <v>82980</v>
      </c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</row>
    <row r="25" spans="4:40" x14ac:dyDescent="0.2">
      <c r="D25" s="69" t="str">
        <f>IF(P_gras_korn!A31=0," ",P_gras_korn!A31)</f>
        <v>5041 Snåsa</v>
      </c>
      <c r="E25" s="74">
        <f>IF(P_gras_korn!B31=0," ",IF(P_gras_korn!$B$6=P_gras_korn!$D$2," ",IF(P_gras_korn!$B$6=P_gras_korn!$D$3," ",P_gras_korn!B31)))</f>
        <v>22324</v>
      </c>
      <c r="F25" s="74">
        <f>IF(P_gras_korn!C31=0," ",IF(P_gras_korn!$B$6=P_gras_korn!$D$2," ",IF(P_gras_korn!$B$6=P_gras_korn!$D$3," ",P_gras_korn!C31)))</f>
        <v>3676</v>
      </c>
      <c r="G25" s="74">
        <f>IF(P_gras_korn!D31=0," ",IF(P_gras_korn!$B$6=P_gras_korn!$D$2," ",IF(P_gras_korn!$B$6=P_gras_korn!$D$3," ",P_gras_korn!D31)))</f>
        <v>407</v>
      </c>
      <c r="H25" s="74">
        <f>IF(P_gras_korn!E31=0," ",IF(P_gras_korn!$B$6=P_gras_korn!$D$2," ",IF(P_gras_korn!$B$6=P_gras_korn!$D$3," ",P_gras_korn!E31)))</f>
        <v>728</v>
      </c>
      <c r="I25" s="74" t="str">
        <f>IF(P_gras_korn!F31=0," ",IF(P_gras_korn!$B$6=P_gras_korn!$D$2," ",IF(P_gras_korn!$B$6=P_gras_korn!$D$3," ",P_gras_korn!F31)))</f>
        <v xml:space="preserve"> </v>
      </c>
      <c r="J25" s="74">
        <f>IF(P_gras_korn!G31=0," ",IF(P_gras_korn!$B$6=P_gras_korn!$D$2," ",IF(P_gras_korn!$B$6=P_gras_korn!$D$3," ",P_gras_korn!G31)))</f>
        <v>8878</v>
      </c>
      <c r="K25" s="74">
        <f>IF(P_gras_korn!H31=0," ",IF(P_gras_korn!$B$6=P_gras_korn!$D$2," ",IF(P_gras_korn!$B$6=P_gras_korn!$D$3," ",P_gras_korn!H31)))</f>
        <v>1958</v>
      </c>
      <c r="L25" s="74">
        <f>IF(P_gras_korn!I31=0," ",IF(P_gras_korn!$B$6=P_gras_korn!$D$2," ",IF(P_gras_korn!$B$6=P_gras_korn!$D$3," ",P_gras_korn!I31)))</f>
        <v>115</v>
      </c>
      <c r="M25" s="74">
        <f>IF(P_gras_korn!J31=0," ",IF(P_gras_korn!$B$6=P_gras_korn!$D$2," ",IF(P_gras_korn!$B$6=P_gras_korn!$D$3," ",P_gras_korn!J31)))</f>
        <v>80</v>
      </c>
      <c r="N25" s="74" t="str">
        <f>IF(P_gras_korn!K31=0," ",IF(P_gras_korn!$B$6=P_gras_korn!$D$2," ",IF(P_gras_korn!$B$6=P_gras_korn!$D$3," ",P_gras_korn!K31)))</f>
        <v xml:space="preserve"> </v>
      </c>
      <c r="O25" s="74" t="str">
        <f>IF(P_gras_korn!L31=0," ",IF(P_gras_korn!$B$6=P_gras_korn!$D$2," ",IF(P_gras_korn!$B$6=P_gras_korn!$D$3," ",P_gras_korn!L31)))</f>
        <v xml:space="preserve"> </v>
      </c>
      <c r="P25" s="74">
        <f>IF(P_gras_korn!M31=0," ",IF(P_gras_korn!$B$6=P_gras_korn!$D$2," ",IF(P_gras_korn!$B$6=P_gras_korn!$D$3," ",P_gras_korn!M31)))</f>
        <v>15</v>
      </c>
      <c r="Q25" s="74">
        <f>IF(P_gras_korn!N31=0," ",IF(P_gras_korn!$B$6=P_gras_korn!$D$2," ",IF(P_gras_korn!$B$6=P_gras_korn!$D$3," ",P_gras_korn!N31)))</f>
        <v>40</v>
      </c>
      <c r="R25" s="74">
        <f>IF(P_gras_korn!O31=0," ",IF(P_gras_korn!$B$6=P_gras_korn!$D$2," ",IF(P_gras_korn!$B$6=P_gras_korn!$D$3," ",P_gras_korn!O31)))</f>
        <v>172</v>
      </c>
      <c r="S25" s="74" t="str">
        <f>IF(P_gras_korn!P31=0," ",IF(P_gras_korn!$B$6=P_gras_korn!$D$2," ",IF(P_gras_korn!$B$6=P_gras_korn!$D$3," ",P_gras_korn!P31)))</f>
        <v xml:space="preserve"> </v>
      </c>
      <c r="T25" s="74" t="str">
        <f>IF(P_gras_korn!Q31=0," ",IF(P_gras_korn!$B$6=P_gras_korn!$D$2," ",IF(P_gras_korn!$B$6=P_gras_korn!$D$3," ",P_gras_korn!Q31)))</f>
        <v xml:space="preserve"> </v>
      </c>
      <c r="U25" s="74">
        <f>IF(P_gras_korn!R31=0," ",IF(P_gras_korn!$B$6=P_gras_korn!$D$2," ",IF(P_gras_korn!$B$6=P_gras_korn!$D$3," ",P_gras_korn!R31)))</f>
        <v>38393</v>
      </c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</row>
    <row r="26" spans="4:40" x14ac:dyDescent="0.2">
      <c r="D26" s="69" t="str">
        <f>IF(P_gras_korn!A32=0," ",P_gras_korn!A32)</f>
        <v>5042 Lierne</v>
      </c>
      <c r="E26" s="74">
        <f>IF(P_gras_korn!B32=0," ",IF(P_gras_korn!$B$6=P_gras_korn!$D$2," ",IF(P_gras_korn!$B$6=P_gras_korn!$D$3," ",P_gras_korn!B32)))</f>
        <v>12477</v>
      </c>
      <c r="F26" s="74">
        <f>IF(P_gras_korn!C32=0," ",IF(P_gras_korn!$B$6=P_gras_korn!$D$2," ",IF(P_gras_korn!$B$6=P_gras_korn!$D$3," ",P_gras_korn!C32)))</f>
        <v>986</v>
      </c>
      <c r="G26" s="74">
        <f>IF(P_gras_korn!D32=0," ",IF(P_gras_korn!$B$6=P_gras_korn!$D$2," ",IF(P_gras_korn!$B$6=P_gras_korn!$D$3," ",P_gras_korn!D32)))</f>
        <v>279</v>
      </c>
      <c r="H26" s="74">
        <f>IF(P_gras_korn!E32=0," ",IF(P_gras_korn!$B$6=P_gras_korn!$D$2," ",IF(P_gras_korn!$B$6=P_gras_korn!$D$3," ",P_gras_korn!E32)))</f>
        <v>125</v>
      </c>
      <c r="I26" s="74" t="str">
        <f>IF(P_gras_korn!F32=0," ",IF(P_gras_korn!$B$6=P_gras_korn!$D$2," ",IF(P_gras_korn!$B$6=P_gras_korn!$D$3," ",P_gras_korn!F32)))</f>
        <v xml:space="preserve"> </v>
      </c>
      <c r="J26" s="74" t="str">
        <f>IF(P_gras_korn!G32=0," ",IF(P_gras_korn!$B$6=P_gras_korn!$D$2," ",IF(P_gras_korn!$B$6=P_gras_korn!$D$3," ",P_gras_korn!G32)))</f>
        <v xml:space="preserve"> </v>
      </c>
      <c r="K26" s="74" t="str">
        <f>IF(P_gras_korn!H32=0," ",IF(P_gras_korn!$B$6=P_gras_korn!$D$2," ",IF(P_gras_korn!$B$6=P_gras_korn!$D$3," ",P_gras_korn!H32)))</f>
        <v xml:space="preserve"> </v>
      </c>
      <c r="L26" s="74" t="str">
        <f>IF(P_gras_korn!I32=0," ",IF(P_gras_korn!$B$6=P_gras_korn!$D$2," ",IF(P_gras_korn!$B$6=P_gras_korn!$D$3," ",P_gras_korn!I32)))</f>
        <v xml:space="preserve"> </v>
      </c>
      <c r="M26" s="74" t="str">
        <f>IF(P_gras_korn!J32=0," ",IF(P_gras_korn!$B$6=P_gras_korn!$D$2," ",IF(P_gras_korn!$B$6=P_gras_korn!$D$3," ",P_gras_korn!J32)))</f>
        <v xml:space="preserve"> </v>
      </c>
      <c r="N26" s="74" t="str">
        <f>IF(P_gras_korn!K32=0," ",IF(P_gras_korn!$B$6=P_gras_korn!$D$2," ",IF(P_gras_korn!$B$6=P_gras_korn!$D$3," ",P_gras_korn!K32)))</f>
        <v xml:space="preserve"> </v>
      </c>
      <c r="O26" s="74" t="str">
        <f>IF(P_gras_korn!L32=0," ",IF(P_gras_korn!$B$6=P_gras_korn!$D$2," ",IF(P_gras_korn!$B$6=P_gras_korn!$D$3," ",P_gras_korn!L32)))</f>
        <v xml:space="preserve"> </v>
      </c>
      <c r="P26" s="74" t="str">
        <f>IF(P_gras_korn!M32=0," ",IF(P_gras_korn!$B$6=P_gras_korn!$D$2," ",IF(P_gras_korn!$B$6=P_gras_korn!$D$3," ",P_gras_korn!M32)))</f>
        <v xml:space="preserve"> </v>
      </c>
      <c r="Q26" s="74" t="str">
        <f>IF(P_gras_korn!N32=0," ",IF(P_gras_korn!$B$6=P_gras_korn!$D$2," ",IF(P_gras_korn!$B$6=P_gras_korn!$D$3," ",P_gras_korn!N32)))</f>
        <v xml:space="preserve"> </v>
      </c>
      <c r="R26" s="74" t="str">
        <f>IF(P_gras_korn!O32=0," ",IF(P_gras_korn!$B$6=P_gras_korn!$D$2," ",IF(P_gras_korn!$B$6=P_gras_korn!$D$3," ",P_gras_korn!O32)))</f>
        <v xml:space="preserve"> </v>
      </c>
      <c r="S26" s="74" t="str">
        <f>IF(P_gras_korn!P32=0," ",IF(P_gras_korn!$B$6=P_gras_korn!$D$2," ",IF(P_gras_korn!$B$6=P_gras_korn!$D$3," ",P_gras_korn!P32)))</f>
        <v xml:space="preserve"> </v>
      </c>
      <c r="T26" s="74" t="str">
        <f>IF(P_gras_korn!Q32=0," ",IF(P_gras_korn!$B$6=P_gras_korn!$D$2," ",IF(P_gras_korn!$B$6=P_gras_korn!$D$3," ",P_gras_korn!Q32)))</f>
        <v xml:space="preserve"> </v>
      </c>
      <c r="U26" s="74">
        <f>IF(P_gras_korn!R32=0," ",IF(P_gras_korn!$B$6=P_gras_korn!$D$2," ",IF(P_gras_korn!$B$6=P_gras_korn!$D$3," ",P_gras_korn!R32)))</f>
        <v>13867</v>
      </c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</row>
    <row r="27" spans="4:40" x14ac:dyDescent="0.2">
      <c r="D27" s="69" t="str">
        <f>IF(P_gras_korn!A33=0," ",P_gras_korn!A33)</f>
        <v>5043 Røyrvik</v>
      </c>
      <c r="E27" s="74">
        <f>IF(P_gras_korn!B33=0," ",IF(P_gras_korn!$B$6=P_gras_korn!$D$2," ",IF(P_gras_korn!$B$6=P_gras_korn!$D$3," ",P_gras_korn!B33)))</f>
        <v>2988</v>
      </c>
      <c r="F27" s="74">
        <f>IF(P_gras_korn!C33=0," ",IF(P_gras_korn!$B$6=P_gras_korn!$D$2," ",IF(P_gras_korn!$B$6=P_gras_korn!$D$3," ",P_gras_korn!C33)))</f>
        <v>526</v>
      </c>
      <c r="G27" s="74">
        <f>IF(P_gras_korn!D33=0," ",IF(P_gras_korn!$B$6=P_gras_korn!$D$2," ",IF(P_gras_korn!$B$6=P_gras_korn!$D$3," ",P_gras_korn!D33)))</f>
        <v>89</v>
      </c>
      <c r="H27" s="74" t="str">
        <f>IF(P_gras_korn!E33=0," ",IF(P_gras_korn!$B$6=P_gras_korn!$D$2," ",IF(P_gras_korn!$B$6=P_gras_korn!$D$3," ",P_gras_korn!E33)))</f>
        <v xml:space="preserve"> </v>
      </c>
      <c r="I27" s="74" t="str">
        <f>IF(P_gras_korn!F33=0," ",IF(P_gras_korn!$B$6=P_gras_korn!$D$2," ",IF(P_gras_korn!$B$6=P_gras_korn!$D$3," ",P_gras_korn!F33)))</f>
        <v xml:space="preserve"> </v>
      </c>
      <c r="J27" s="74" t="str">
        <f>IF(P_gras_korn!G33=0," ",IF(P_gras_korn!$B$6=P_gras_korn!$D$2," ",IF(P_gras_korn!$B$6=P_gras_korn!$D$3," ",P_gras_korn!G33)))</f>
        <v xml:space="preserve"> </v>
      </c>
      <c r="K27" s="74" t="str">
        <f>IF(P_gras_korn!H33=0," ",IF(P_gras_korn!$B$6=P_gras_korn!$D$2," ",IF(P_gras_korn!$B$6=P_gras_korn!$D$3," ",P_gras_korn!H33)))</f>
        <v xml:space="preserve"> </v>
      </c>
      <c r="L27" s="74" t="str">
        <f>IF(P_gras_korn!I33=0," ",IF(P_gras_korn!$B$6=P_gras_korn!$D$2," ",IF(P_gras_korn!$B$6=P_gras_korn!$D$3," ",P_gras_korn!I33)))</f>
        <v xml:space="preserve"> </v>
      </c>
      <c r="M27" s="74" t="str">
        <f>IF(P_gras_korn!J33=0," ",IF(P_gras_korn!$B$6=P_gras_korn!$D$2," ",IF(P_gras_korn!$B$6=P_gras_korn!$D$3," ",P_gras_korn!J33)))</f>
        <v xml:space="preserve"> </v>
      </c>
      <c r="N27" s="74" t="str">
        <f>IF(P_gras_korn!K33=0," ",IF(P_gras_korn!$B$6=P_gras_korn!$D$2," ",IF(P_gras_korn!$B$6=P_gras_korn!$D$3," ",P_gras_korn!K33)))</f>
        <v xml:space="preserve"> </v>
      </c>
      <c r="O27" s="74" t="str">
        <f>IF(P_gras_korn!L33=0," ",IF(P_gras_korn!$B$6=P_gras_korn!$D$2," ",IF(P_gras_korn!$B$6=P_gras_korn!$D$3," ",P_gras_korn!L33)))</f>
        <v xml:space="preserve"> </v>
      </c>
      <c r="P27" s="74" t="str">
        <f>IF(P_gras_korn!M33=0," ",IF(P_gras_korn!$B$6=P_gras_korn!$D$2," ",IF(P_gras_korn!$B$6=P_gras_korn!$D$3," ",P_gras_korn!M33)))</f>
        <v xml:space="preserve"> </v>
      </c>
      <c r="Q27" s="74" t="str">
        <f>IF(P_gras_korn!N33=0," ",IF(P_gras_korn!$B$6=P_gras_korn!$D$2," ",IF(P_gras_korn!$B$6=P_gras_korn!$D$3," ",P_gras_korn!N33)))</f>
        <v xml:space="preserve"> </v>
      </c>
      <c r="R27" s="74" t="str">
        <f>IF(P_gras_korn!O33=0," ",IF(P_gras_korn!$B$6=P_gras_korn!$D$2," ",IF(P_gras_korn!$B$6=P_gras_korn!$D$3," ",P_gras_korn!O33)))</f>
        <v xml:space="preserve"> </v>
      </c>
      <c r="S27" s="74" t="str">
        <f>IF(P_gras_korn!P33=0," ",IF(P_gras_korn!$B$6=P_gras_korn!$D$2," ",IF(P_gras_korn!$B$6=P_gras_korn!$D$3," ",P_gras_korn!P33)))</f>
        <v xml:space="preserve"> </v>
      </c>
      <c r="T27" s="74" t="str">
        <f>IF(P_gras_korn!Q33=0," ",IF(P_gras_korn!$B$6=P_gras_korn!$D$2," ",IF(P_gras_korn!$B$6=P_gras_korn!$D$3," ",P_gras_korn!Q33)))</f>
        <v xml:space="preserve"> </v>
      </c>
      <c r="U27" s="74">
        <f>IF(P_gras_korn!R33=0," ",IF(P_gras_korn!$B$6=P_gras_korn!$D$2," ",IF(P_gras_korn!$B$6=P_gras_korn!$D$3," ",P_gras_korn!R33)))</f>
        <v>3603</v>
      </c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</row>
    <row r="28" spans="4:40" x14ac:dyDescent="0.2">
      <c r="D28" s="69" t="str">
        <f>IF(P_gras_korn!A34=0," ",P_gras_korn!A34)</f>
        <v>5044 Namsskogan</v>
      </c>
      <c r="E28" s="74">
        <f>IF(P_gras_korn!B34=0," ",IF(P_gras_korn!$B$6=P_gras_korn!$D$2," ",IF(P_gras_korn!$B$6=P_gras_korn!$D$3," ",P_gras_korn!B34)))</f>
        <v>6714</v>
      </c>
      <c r="F28" s="74">
        <f>IF(P_gras_korn!C34=0," ",IF(P_gras_korn!$B$6=P_gras_korn!$D$2," ",IF(P_gras_korn!$B$6=P_gras_korn!$D$3," ",P_gras_korn!C34)))</f>
        <v>307</v>
      </c>
      <c r="G28" s="74">
        <f>IF(P_gras_korn!D34=0," ",IF(P_gras_korn!$B$6=P_gras_korn!$D$2," ",IF(P_gras_korn!$B$6=P_gras_korn!$D$3," ",P_gras_korn!D34)))</f>
        <v>37</v>
      </c>
      <c r="H28" s="74">
        <f>IF(P_gras_korn!E34=0," ",IF(P_gras_korn!$B$6=P_gras_korn!$D$2," ",IF(P_gras_korn!$B$6=P_gras_korn!$D$3," ",P_gras_korn!E34)))</f>
        <v>81</v>
      </c>
      <c r="I28" s="74" t="str">
        <f>IF(P_gras_korn!F34=0," ",IF(P_gras_korn!$B$6=P_gras_korn!$D$2," ",IF(P_gras_korn!$B$6=P_gras_korn!$D$3," ",P_gras_korn!F34)))</f>
        <v xml:space="preserve"> </v>
      </c>
      <c r="J28" s="74" t="str">
        <f>IF(P_gras_korn!G34=0," ",IF(P_gras_korn!$B$6=P_gras_korn!$D$2," ",IF(P_gras_korn!$B$6=P_gras_korn!$D$3," ",P_gras_korn!G34)))</f>
        <v xml:space="preserve"> </v>
      </c>
      <c r="K28" s="74" t="str">
        <f>IF(P_gras_korn!H34=0," ",IF(P_gras_korn!$B$6=P_gras_korn!$D$2," ",IF(P_gras_korn!$B$6=P_gras_korn!$D$3," ",P_gras_korn!H34)))</f>
        <v xml:space="preserve"> </v>
      </c>
      <c r="L28" s="74" t="str">
        <f>IF(P_gras_korn!I34=0," ",IF(P_gras_korn!$B$6=P_gras_korn!$D$2," ",IF(P_gras_korn!$B$6=P_gras_korn!$D$3," ",P_gras_korn!I34)))</f>
        <v xml:space="preserve"> </v>
      </c>
      <c r="M28" s="74" t="str">
        <f>IF(P_gras_korn!J34=0," ",IF(P_gras_korn!$B$6=P_gras_korn!$D$2," ",IF(P_gras_korn!$B$6=P_gras_korn!$D$3," ",P_gras_korn!J34)))</f>
        <v xml:space="preserve"> </v>
      </c>
      <c r="N28" s="74" t="str">
        <f>IF(P_gras_korn!K34=0," ",IF(P_gras_korn!$B$6=P_gras_korn!$D$2," ",IF(P_gras_korn!$B$6=P_gras_korn!$D$3," ",P_gras_korn!K34)))</f>
        <v xml:space="preserve"> </v>
      </c>
      <c r="O28" s="74" t="str">
        <f>IF(P_gras_korn!L34=0," ",IF(P_gras_korn!$B$6=P_gras_korn!$D$2," ",IF(P_gras_korn!$B$6=P_gras_korn!$D$3," ",P_gras_korn!L34)))</f>
        <v xml:space="preserve"> </v>
      </c>
      <c r="P28" s="74" t="str">
        <f>IF(P_gras_korn!M34=0," ",IF(P_gras_korn!$B$6=P_gras_korn!$D$2," ",IF(P_gras_korn!$B$6=P_gras_korn!$D$3," ",P_gras_korn!M34)))</f>
        <v xml:space="preserve"> </v>
      </c>
      <c r="Q28" s="74" t="str">
        <f>IF(P_gras_korn!N34=0," ",IF(P_gras_korn!$B$6=P_gras_korn!$D$2," ",IF(P_gras_korn!$B$6=P_gras_korn!$D$3," ",P_gras_korn!N34)))</f>
        <v xml:space="preserve"> </v>
      </c>
      <c r="R28" s="74" t="str">
        <f>IF(P_gras_korn!O34=0," ",IF(P_gras_korn!$B$6=P_gras_korn!$D$2," ",IF(P_gras_korn!$B$6=P_gras_korn!$D$3," ",P_gras_korn!O34)))</f>
        <v xml:space="preserve"> </v>
      </c>
      <c r="S28" s="74" t="str">
        <f>IF(P_gras_korn!P34=0," ",IF(P_gras_korn!$B$6=P_gras_korn!$D$2," ",IF(P_gras_korn!$B$6=P_gras_korn!$D$3," ",P_gras_korn!P34)))</f>
        <v xml:space="preserve"> </v>
      </c>
      <c r="T28" s="74" t="str">
        <f>IF(P_gras_korn!Q34=0," ",IF(P_gras_korn!$B$6=P_gras_korn!$D$2," ",IF(P_gras_korn!$B$6=P_gras_korn!$D$3," ",P_gras_korn!Q34)))</f>
        <v xml:space="preserve"> </v>
      </c>
      <c r="U28" s="74">
        <f>IF(P_gras_korn!R34=0," ",IF(P_gras_korn!$B$6=P_gras_korn!$D$2," ",IF(P_gras_korn!$B$6=P_gras_korn!$D$3," ",P_gras_korn!R34)))</f>
        <v>7139</v>
      </c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</row>
    <row r="29" spans="4:40" x14ac:dyDescent="0.2">
      <c r="D29" s="69" t="str">
        <f>IF(P_gras_korn!A35=0," ",P_gras_korn!A35)</f>
        <v>5045 Grong</v>
      </c>
      <c r="E29" s="74">
        <f>IF(P_gras_korn!B35=0," ",IF(P_gras_korn!$B$6=P_gras_korn!$D$2," ",IF(P_gras_korn!$B$6=P_gras_korn!$D$3," ",P_gras_korn!B35)))</f>
        <v>13051</v>
      </c>
      <c r="F29" s="74">
        <f>IF(P_gras_korn!C35=0," ",IF(P_gras_korn!$B$6=P_gras_korn!$D$2," ",IF(P_gras_korn!$B$6=P_gras_korn!$D$3," ",P_gras_korn!C35)))</f>
        <v>2264</v>
      </c>
      <c r="G29" s="74">
        <f>IF(P_gras_korn!D35=0," ",IF(P_gras_korn!$B$6=P_gras_korn!$D$2," ",IF(P_gras_korn!$B$6=P_gras_korn!$D$3," ",P_gras_korn!D35)))</f>
        <v>58</v>
      </c>
      <c r="H29" s="74">
        <f>IF(P_gras_korn!E35=0," ",IF(P_gras_korn!$B$6=P_gras_korn!$D$2," ",IF(P_gras_korn!$B$6=P_gras_korn!$D$3," ",P_gras_korn!E35)))</f>
        <v>470</v>
      </c>
      <c r="I29" s="74" t="str">
        <f>IF(P_gras_korn!F35=0," ",IF(P_gras_korn!$B$6=P_gras_korn!$D$2," ",IF(P_gras_korn!$B$6=P_gras_korn!$D$3," ",P_gras_korn!F35)))</f>
        <v xml:space="preserve"> </v>
      </c>
      <c r="J29" s="74">
        <f>IF(P_gras_korn!G35=0," ",IF(P_gras_korn!$B$6=P_gras_korn!$D$2," ",IF(P_gras_korn!$B$6=P_gras_korn!$D$3," ",P_gras_korn!G35)))</f>
        <v>3088</v>
      </c>
      <c r="K29" s="74">
        <f>IF(P_gras_korn!H35=0," ",IF(P_gras_korn!$B$6=P_gras_korn!$D$2," ",IF(P_gras_korn!$B$6=P_gras_korn!$D$3," ",P_gras_korn!H35)))</f>
        <v>425</v>
      </c>
      <c r="L29" s="74">
        <f>IF(P_gras_korn!I35=0," ",IF(P_gras_korn!$B$6=P_gras_korn!$D$2," ",IF(P_gras_korn!$B$6=P_gras_korn!$D$3," ",P_gras_korn!I35)))</f>
        <v>41</v>
      </c>
      <c r="M29" s="74" t="str">
        <f>IF(P_gras_korn!J35=0," ",IF(P_gras_korn!$B$6=P_gras_korn!$D$2," ",IF(P_gras_korn!$B$6=P_gras_korn!$D$3," ",P_gras_korn!J35)))</f>
        <v xml:space="preserve"> </v>
      </c>
      <c r="N29" s="74">
        <f>IF(P_gras_korn!K35=0," ",IF(P_gras_korn!$B$6=P_gras_korn!$D$2," ",IF(P_gras_korn!$B$6=P_gras_korn!$D$3," ",P_gras_korn!K35)))</f>
        <v>23</v>
      </c>
      <c r="O29" s="74" t="str">
        <f>IF(P_gras_korn!L35=0," ",IF(P_gras_korn!$B$6=P_gras_korn!$D$2," ",IF(P_gras_korn!$B$6=P_gras_korn!$D$3," ",P_gras_korn!L35)))</f>
        <v xml:space="preserve"> </v>
      </c>
      <c r="P29" s="74" t="str">
        <f>IF(P_gras_korn!M35=0," ",IF(P_gras_korn!$B$6=P_gras_korn!$D$2," ",IF(P_gras_korn!$B$6=P_gras_korn!$D$3," ",P_gras_korn!M35)))</f>
        <v xml:space="preserve"> </v>
      </c>
      <c r="Q29" s="74" t="str">
        <f>IF(P_gras_korn!N35=0," ",IF(P_gras_korn!$B$6=P_gras_korn!$D$2," ",IF(P_gras_korn!$B$6=P_gras_korn!$D$3," ",P_gras_korn!N35)))</f>
        <v xml:space="preserve"> </v>
      </c>
      <c r="R29" s="74" t="str">
        <f>IF(P_gras_korn!O35=0," ",IF(P_gras_korn!$B$6=P_gras_korn!$D$2," ",IF(P_gras_korn!$B$6=P_gras_korn!$D$3," ",P_gras_korn!O35)))</f>
        <v xml:space="preserve"> </v>
      </c>
      <c r="S29" s="74" t="str">
        <f>IF(P_gras_korn!P35=0," ",IF(P_gras_korn!$B$6=P_gras_korn!$D$2," ",IF(P_gras_korn!$B$6=P_gras_korn!$D$3," ",P_gras_korn!P35)))</f>
        <v xml:space="preserve"> </v>
      </c>
      <c r="T29" s="74" t="str">
        <f>IF(P_gras_korn!Q35=0," ",IF(P_gras_korn!$B$6=P_gras_korn!$D$2," ",IF(P_gras_korn!$B$6=P_gras_korn!$D$3," ",P_gras_korn!Q35)))</f>
        <v xml:space="preserve"> </v>
      </c>
      <c r="U29" s="74">
        <f>IF(P_gras_korn!R35=0," ",IF(P_gras_korn!$B$6=P_gras_korn!$D$2," ",IF(P_gras_korn!$B$6=P_gras_korn!$D$3," ",P_gras_korn!R35)))</f>
        <v>19420</v>
      </c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</row>
    <row r="30" spans="4:40" x14ac:dyDescent="0.2">
      <c r="D30" s="69" t="str">
        <f>IF(P_gras_korn!A36=0," ",P_gras_korn!A36)</f>
        <v>5046 Høylandet</v>
      </c>
      <c r="E30" s="74">
        <f>IF(P_gras_korn!B36=0," ",IF(P_gras_korn!$B$6=P_gras_korn!$D$2," ",IF(P_gras_korn!$B$6=P_gras_korn!$D$3," ",P_gras_korn!B36)))</f>
        <v>15118</v>
      </c>
      <c r="F30" s="74">
        <f>IF(P_gras_korn!C36=0," ",IF(P_gras_korn!$B$6=P_gras_korn!$D$2," ",IF(P_gras_korn!$B$6=P_gras_korn!$D$3," ",P_gras_korn!C36)))</f>
        <v>1813</v>
      </c>
      <c r="G30" s="74">
        <f>IF(P_gras_korn!D36=0," ",IF(P_gras_korn!$B$6=P_gras_korn!$D$2," ",IF(P_gras_korn!$B$6=P_gras_korn!$D$3," ",P_gras_korn!D36)))</f>
        <v>41</v>
      </c>
      <c r="H30" s="74">
        <f>IF(P_gras_korn!E36=0," ",IF(P_gras_korn!$B$6=P_gras_korn!$D$2," ",IF(P_gras_korn!$B$6=P_gras_korn!$D$3," ",P_gras_korn!E36)))</f>
        <v>528</v>
      </c>
      <c r="I30" s="74">
        <f>IF(P_gras_korn!F36=0," ",IF(P_gras_korn!$B$6=P_gras_korn!$D$2," ",IF(P_gras_korn!$B$6=P_gras_korn!$D$3," ",P_gras_korn!F36)))</f>
        <v>3</v>
      </c>
      <c r="J30" s="74">
        <f>IF(P_gras_korn!G36=0," ",IF(P_gras_korn!$B$6=P_gras_korn!$D$2," ",IF(P_gras_korn!$B$6=P_gras_korn!$D$3," ",P_gras_korn!G36)))</f>
        <v>1842</v>
      </c>
      <c r="K30" s="74">
        <f>IF(P_gras_korn!H36=0," ",IF(P_gras_korn!$B$6=P_gras_korn!$D$2," ",IF(P_gras_korn!$B$6=P_gras_korn!$D$3," ",P_gras_korn!H36)))</f>
        <v>563</v>
      </c>
      <c r="L30" s="74">
        <f>IF(P_gras_korn!I36=0," ",IF(P_gras_korn!$B$6=P_gras_korn!$D$2," ",IF(P_gras_korn!$B$6=P_gras_korn!$D$3," ",P_gras_korn!I36)))</f>
        <v>112</v>
      </c>
      <c r="M30" s="74" t="str">
        <f>IF(P_gras_korn!J36=0," ",IF(P_gras_korn!$B$6=P_gras_korn!$D$2," ",IF(P_gras_korn!$B$6=P_gras_korn!$D$3," ",P_gras_korn!J36)))</f>
        <v xml:space="preserve"> </v>
      </c>
      <c r="N30" s="74" t="str">
        <f>IF(P_gras_korn!K36=0," ",IF(P_gras_korn!$B$6=P_gras_korn!$D$2," ",IF(P_gras_korn!$B$6=P_gras_korn!$D$3," ",P_gras_korn!K36)))</f>
        <v xml:space="preserve"> </v>
      </c>
      <c r="O30" s="74" t="str">
        <f>IF(P_gras_korn!L36=0," ",IF(P_gras_korn!$B$6=P_gras_korn!$D$2," ",IF(P_gras_korn!$B$6=P_gras_korn!$D$3," ",P_gras_korn!L36)))</f>
        <v xml:space="preserve"> </v>
      </c>
      <c r="P30" s="74">
        <f>IF(P_gras_korn!M36=0," ",IF(P_gras_korn!$B$6=P_gras_korn!$D$2," ",IF(P_gras_korn!$B$6=P_gras_korn!$D$3," ",P_gras_korn!M36)))</f>
        <v>81</v>
      </c>
      <c r="Q30" s="74" t="str">
        <f>IF(P_gras_korn!N36=0," ",IF(P_gras_korn!$B$6=P_gras_korn!$D$2," ",IF(P_gras_korn!$B$6=P_gras_korn!$D$3," ",P_gras_korn!N36)))</f>
        <v xml:space="preserve"> </v>
      </c>
      <c r="R30" s="74" t="str">
        <f>IF(P_gras_korn!O36=0," ",IF(P_gras_korn!$B$6=P_gras_korn!$D$2," ",IF(P_gras_korn!$B$6=P_gras_korn!$D$3," ",P_gras_korn!O36)))</f>
        <v xml:space="preserve"> </v>
      </c>
      <c r="S30" s="74" t="str">
        <f>IF(P_gras_korn!P36=0," ",IF(P_gras_korn!$B$6=P_gras_korn!$D$2," ",IF(P_gras_korn!$B$6=P_gras_korn!$D$3," ",P_gras_korn!P36)))</f>
        <v xml:space="preserve"> </v>
      </c>
      <c r="T30" s="74" t="str">
        <f>IF(P_gras_korn!Q36=0," ",IF(P_gras_korn!$B$6=P_gras_korn!$D$2," ",IF(P_gras_korn!$B$6=P_gras_korn!$D$3," ",P_gras_korn!Q36)))</f>
        <v xml:space="preserve"> </v>
      </c>
      <c r="U30" s="74">
        <f>IF(P_gras_korn!R36=0," ",IF(P_gras_korn!$B$6=P_gras_korn!$D$2," ",IF(P_gras_korn!$B$6=P_gras_korn!$D$3," ",P_gras_korn!R36)))</f>
        <v>20101</v>
      </c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</row>
    <row r="31" spans="4:40" x14ac:dyDescent="0.2">
      <c r="D31" s="69" t="str">
        <f>IF(P_gras_korn!A37=0," ",P_gras_korn!A37)</f>
        <v>5047 Overhalla</v>
      </c>
      <c r="E31" s="74">
        <f>IF(P_gras_korn!B37=0," ",IF(P_gras_korn!$B$6=P_gras_korn!$D$2," ",IF(P_gras_korn!$B$6=P_gras_korn!$D$3," ",P_gras_korn!B37)))</f>
        <v>26540</v>
      </c>
      <c r="F31" s="74">
        <f>IF(P_gras_korn!C37=0," ",IF(P_gras_korn!$B$6=P_gras_korn!$D$2," ",IF(P_gras_korn!$B$6=P_gras_korn!$D$3," ",P_gras_korn!C37)))</f>
        <v>2758</v>
      </c>
      <c r="G31" s="74">
        <f>IF(P_gras_korn!D37=0," ",IF(P_gras_korn!$B$6=P_gras_korn!$D$2," ",IF(P_gras_korn!$B$6=P_gras_korn!$D$3," ",P_gras_korn!D37)))</f>
        <v>14</v>
      </c>
      <c r="H31" s="74">
        <f>IF(P_gras_korn!E37=0," ",IF(P_gras_korn!$B$6=P_gras_korn!$D$2," ",IF(P_gras_korn!$B$6=P_gras_korn!$D$3," ",P_gras_korn!E37)))</f>
        <v>539</v>
      </c>
      <c r="I31" s="74" t="str">
        <f>IF(P_gras_korn!F37=0," ",IF(P_gras_korn!$B$6=P_gras_korn!$D$2," ",IF(P_gras_korn!$B$6=P_gras_korn!$D$3," ",P_gras_korn!F37)))</f>
        <v xml:space="preserve"> </v>
      </c>
      <c r="J31" s="74">
        <f>IF(P_gras_korn!G37=0," ",IF(P_gras_korn!$B$6=P_gras_korn!$D$2," ",IF(P_gras_korn!$B$6=P_gras_korn!$D$3," ",P_gras_korn!G37)))</f>
        <v>13428</v>
      </c>
      <c r="K31" s="74" t="str">
        <f>IF(P_gras_korn!H37=0," ",IF(P_gras_korn!$B$6=P_gras_korn!$D$2," ",IF(P_gras_korn!$B$6=P_gras_korn!$D$3," ",P_gras_korn!H37)))</f>
        <v xml:space="preserve"> </v>
      </c>
      <c r="L31" s="74">
        <f>IF(P_gras_korn!I37=0," ",IF(P_gras_korn!$B$6=P_gras_korn!$D$2," ",IF(P_gras_korn!$B$6=P_gras_korn!$D$3," ",P_gras_korn!I37)))</f>
        <v>68</v>
      </c>
      <c r="M31" s="74" t="str">
        <f>IF(P_gras_korn!J37=0," ",IF(P_gras_korn!$B$6=P_gras_korn!$D$2," ",IF(P_gras_korn!$B$6=P_gras_korn!$D$3," ",P_gras_korn!J37)))</f>
        <v xml:space="preserve"> </v>
      </c>
      <c r="N31" s="74" t="str">
        <f>IF(P_gras_korn!K37=0," ",IF(P_gras_korn!$B$6=P_gras_korn!$D$2," ",IF(P_gras_korn!$B$6=P_gras_korn!$D$3," ",P_gras_korn!K37)))</f>
        <v xml:space="preserve"> </v>
      </c>
      <c r="O31" s="74" t="str">
        <f>IF(P_gras_korn!L37=0," ",IF(P_gras_korn!$B$6=P_gras_korn!$D$2," ",IF(P_gras_korn!$B$6=P_gras_korn!$D$3," ",P_gras_korn!L37)))</f>
        <v xml:space="preserve"> </v>
      </c>
      <c r="P31" s="74">
        <f>IF(P_gras_korn!M37=0," ",IF(P_gras_korn!$B$6=P_gras_korn!$D$2," ",IF(P_gras_korn!$B$6=P_gras_korn!$D$3," ",P_gras_korn!M37)))</f>
        <v>138</v>
      </c>
      <c r="Q31" s="74" t="str">
        <f>IF(P_gras_korn!N37=0," ",IF(P_gras_korn!$B$6=P_gras_korn!$D$2," ",IF(P_gras_korn!$B$6=P_gras_korn!$D$3," ",P_gras_korn!N37)))</f>
        <v xml:space="preserve"> </v>
      </c>
      <c r="R31" s="74" t="str">
        <f>IF(P_gras_korn!O37=0," ",IF(P_gras_korn!$B$6=P_gras_korn!$D$2," ",IF(P_gras_korn!$B$6=P_gras_korn!$D$3," ",P_gras_korn!O37)))</f>
        <v xml:space="preserve"> </v>
      </c>
      <c r="S31" s="74" t="str">
        <f>IF(P_gras_korn!P37=0," ",IF(P_gras_korn!$B$6=P_gras_korn!$D$2," ",IF(P_gras_korn!$B$6=P_gras_korn!$D$3," ",P_gras_korn!P37)))</f>
        <v xml:space="preserve"> </v>
      </c>
      <c r="T31" s="74" t="str">
        <f>IF(P_gras_korn!Q37=0," ",IF(P_gras_korn!$B$6=P_gras_korn!$D$2," ",IF(P_gras_korn!$B$6=P_gras_korn!$D$3," ",P_gras_korn!Q37)))</f>
        <v xml:space="preserve"> </v>
      </c>
      <c r="U31" s="74">
        <f>IF(P_gras_korn!R37=0," ",IF(P_gras_korn!$B$6=P_gras_korn!$D$2," ",IF(P_gras_korn!$B$6=P_gras_korn!$D$3," ",P_gras_korn!R37)))</f>
        <v>43485</v>
      </c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</row>
    <row r="32" spans="4:40" x14ac:dyDescent="0.2">
      <c r="D32" s="69" t="str">
        <f>IF(P_gras_korn!A38=0," ",P_gras_korn!A38)</f>
        <v>5049 Flatanger</v>
      </c>
      <c r="E32" s="74">
        <f>IF(P_gras_korn!B38=0," ",IF(P_gras_korn!$B$6=P_gras_korn!$D$2," ",IF(P_gras_korn!$B$6=P_gras_korn!$D$3," ",P_gras_korn!B38)))</f>
        <v>7601</v>
      </c>
      <c r="F32" s="74">
        <f>IF(P_gras_korn!C38=0," ",IF(P_gras_korn!$B$6=P_gras_korn!$D$2," ",IF(P_gras_korn!$B$6=P_gras_korn!$D$3," ",P_gras_korn!C38)))</f>
        <v>830</v>
      </c>
      <c r="G32" s="74">
        <f>IF(P_gras_korn!D38=0," ",IF(P_gras_korn!$B$6=P_gras_korn!$D$2," ",IF(P_gras_korn!$B$6=P_gras_korn!$D$3," ",P_gras_korn!D38)))</f>
        <v>97</v>
      </c>
      <c r="H32" s="74">
        <f>IF(P_gras_korn!E38=0," ",IF(P_gras_korn!$B$6=P_gras_korn!$D$2," ",IF(P_gras_korn!$B$6=P_gras_korn!$D$3," ",P_gras_korn!E38)))</f>
        <v>68</v>
      </c>
      <c r="I32" s="74" t="str">
        <f>IF(P_gras_korn!F38=0," ",IF(P_gras_korn!$B$6=P_gras_korn!$D$2," ",IF(P_gras_korn!$B$6=P_gras_korn!$D$3," ",P_gras_korn!F38)))</f>
        <v xml:space="preserve"> </v>
      </c>
      <c r="J32" s="74">
        <f>IF(P_gras_korn!G38=0," ",IF(P_gras_korn!$B$6=P_gras_korn!$D$2," ",IF(P_gras_korn!$B$6=P_gras_korn!$D$3," ",P_gras_korn!G38)))</f>
        <v>497</v>
      </c>
      <c r="K32" s="74" t="str">
        <f>IF(P_gras_korn!H38=0," ",IF(P_gras_korn!$B$6=P_gras_korn!$D$2," ",IF(P_gras_korn!$B$6=P_gras_korn!$D$3," ",P_gras_korn!H38)))</f>
        <v xml:space="preserve"> </v>
      </c>
      <c r="L32" s="74" t="str">
        <f>IF(P_gras_korn!I38=0," ",IF(P_gras_korn!$B$6=P_gras_korn!$D$2," ",IF(P_gras_korn!$B$6=P_gras_korn!$D$3," ",P_gras_korn!I38)))</f>
        <v xml:space="preserve"> </v>
      </c>
      <c r="M32" s="74" t="str">
        <f>IF(P_gras_korn!J38=0," ",IF(P_gras_korn!$B$6=P_gras_korn!$D$2," ",IF(P_gras_korn!$B$6=P_gras_korn!$D$3," ",P_gras_korn!J38)))</f>
        <v xml:space="preserve"> </v>
      </c>
      <c r="N32" s="74" t="str">
        <f>IF(P_gras_korn!K38=0," ",IF(P_gras_korn!$B$6=P_gras_korn!$D$2," ",IF(P_gras_korn!$B$6=P_gras_korn!$D$3," ",P_gras_korn!K38)))</f>
        <v xml:space="preserve"> </v>
      </c>
      <c r="O32" s="74" t="str">
        <f>IF(P_gras_korn!L38=0," ",IF(P_gras_korn!$B$6=P_gras_korn!$D$2," ",IF(P_gras_korn!$B$6=P_gras_korn!$D$3," ",P_gras_korn!L38)))</f>
        <v xml:space="preserve"> </v>
      </c>
      <c r="P32" s="74">
        <f>IF(P_gras_korn!M38=0," ",IF(P_gras_korn!$B$6=P_gras_korn!$D$2," ",IF(P_gras_korn!$B$6=P_gras_korn!$D$3," ",P_gras_korn!M38)))</f>
        <v>25</v>
      </c>
      <c r="Q32" s="74" t="str">
        <f>IF(P_gras_korn!N38=0," ",IF(P_gras_korn!$B$6=P_gras_korn!$D$2," ",IF(P_gras_korn!$B$6=P_gras_korn!$D$3," ",P_gras_korn!N38)))</f>
        <v xml:space="preserve"> </v>
      </c>
      <c r="R32" s="74" t="str">
        <f>IF(P_gras_korn!O38=0," ",IF(P_gras_korn!$B$6=P_gras_korn!$D$2," ",IF(P_gras_korn!$B$6=P_gras_korn!$D$3," ",P_gras_korn!O38)))</f>
        <v xml:space="preserve"> </v>
      </c>
      <c r="S32" s="74" t="str">
        <f>IF(P_gras_korn!P38=0," ",IF(P_gras_korn!$B$6=P_gras_korn!$D$2," ",IF(P_gras_korn!$B$6=P_gras_korn!$D$3," ",P_gras_korn!P38)))</f>
        <v xml:space="preserve"> </v>
      </c>
      <c r="T32" s="74" t="str">
        <f>IF(P_gras_korn!Q38=0," ",IF(P_gras_korn!$B$6=P_gras_korn!$D$2," ",IF(P_gras_korn!$B$6=P_gras_korn!$D$3," ",P_gras_korn!Q38)))</f>
        <v xml:space="preserve"> </v>
      </c>
      <c r="U32" s="74">
        <f>IF(P_gras_korn!R38=0," ",IF(P_gras_korn!$B$6=P_gras_korn!$D$2," ",IF(P_gras_korn!$B$6=P_gras_korn!$D$3," ",P_gras_korn!R38)))</f>
        <v>9118</v>
      </c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</row>
    <row r="33" spans="4:40" x14ac:dyDescent="0.2">
      <c r="D33" s="69" t="str">
        <f>IF(P_gras_korn!A39=0," ",P_gras_korn!A39)</f>
        <v>5052 Leka</v>
      </c>
      <c r="E33" s="74">
        <f>IF(P_gras_korn!B39=0," ",IF(P_gras_korn!$B$6=P_gras_korn!$D$2," ",IF(P_gras_korn!$B$6=P_gras_korn!$D$3," ",P_gras_korn!B39)))</f>
        <v>7303</v>
      </c>
      <c r="F33" s="74">
        <f>IF(P_gras_korn!C39=0," ",IF(P_gras_korn!$B$6=P_gras_korn!$D$2," ",IF(P_gras_korn!$B$6=P_gras_korn!$D$3," ",P_gras_korn!C39)))</f>
        <v>2234</v>
      </c>
      <c r="G33" s="74">
        <f>IF(P_gras_korn!D39=0," ",IF(P_gras_korn!$B$6=P_gras_korn!$D$2," ",IF(P_gras_korn!$B$6=P_gras_korn!$D$3," ",P_gras_korn!D39)))</f>
        <v>70</v>
      </c>
      <c r="H33" s="74">
        <f>IF(P_gras_korn!E39=0," ",IF(P_gras_korn!$B$6=P_gras_korn!$D$2," ",IF(P_gras_korn!$B$6=P_gras_korn!$D$3," ",P_gras_korn!E39)))</f>
        <v>38</v>
      </c>
      <c r="I33" s="74" t="str">
        <f>IF(P_gras_korn!F39=0," ",IF(P_gras_korn!$B$6=P_gras_korn!$D$2," ",IF(P_gras_korn!$B$6=P_gras_korn!$D$3," ",P_gras_korn!F39)))</f>
        <v xml:space="preserve"> </v>
      </c>
      <c r="J33" s="74">
        <f>IF(P_gras_korn!G39=0," ",IF(P_gras_korn!$B$6=P_gras_korn!$D$2," ",IF(P_gras_korn!$B$6=P_gras_korn!$D$3," ",P_gras_korn!G39)))</f>
        <v>189</v>
      </c>
      <c r="K33" s="74" t="str">
        <f>IF(P_gras_korn!H39=0," ",IF(P_gras_korn!$B$6=P_gras_korn!$D$2," ",IF(P_gras_korn!$B$6=P_gras_korn!$D$3," ",P_gras_korn!H39)))</f>
        <v xml:space="preserve"> </v>
      </c>
      <c r="L33" s="74" t="str">
        <f>IF(P_gras_korn!I39=0," ",IF(P_gras_korn!$B$6=P_gras_korn!$D$2," ",IF(P_gras_korn!$B$6=P_gras_korn!$D$3," ",P_gras_korn!I39)))</f>
        <v xml:space="preserve"> </v>
      </c>
      <c r="M33" s="74" t="str">
        <f>IF(P_gras_korn!J39=0," ",IF(P_gras_korn!$B$6=P_gras_korn!$D$2," ",IF(P_gras_korn!$B$6=P_gras_korn!$D$3," ",P_gras_korn!J39)))</f>
        <v xml:space="preserve"> </v>
      </c>
      <c r="N33" s="74" t="str">
        <f>IF(P_gras_korn!K39=0," ",IF(P_gras_korn!$B$6=P_gras_korn!$D$2," ",IF(P_gras_korn!$B$6=P_gras_korn!$D$3," ",P_gras_korn!K39)))</f>
        <v xml:space="preserve"> </v>
      </c>
      <c r="O33" s="74" t="str">
        <f>IF(P_gras_korn!L39=0," ",IF(P_gras_korn!$B$6=P_gras_korn!$D$2," ",IF(P_gras_korn!$B$6=P_gras_korn!$D$3," ",P_gras_korn!L39)))</f>
        <v xml:space="preserve"> </v>
      </c>
      <c r="P33" s="74" t="str">
        <f>IF(P_gras_korn!M39=0," ",IF(P_gras_korn!$B$6=P_gras_korn!$D$2," ",IF(P_gras_korn!$B$6=P_gras_korn!$D$3," ",P_gras_korn!M39)))</f>
        <v xml:space="preserve"> </v>
      </c>
      <c r="Q33" s="74" t="str">
        <f>IF(P_gras_korn!N39=0," ",IF(P_gras_korn!$B$6=P_gras_korn!$D$2," ",IF(P_gras_korn!$B$6=P_gras_korn!$D$3," ",P_gras_korn!N39)))</f>
        <v xml:space="preserve"> </v>
      </c>
      <c r="R33" s="74" t="str">
        <f>IF(P_gras_korn!O39=0," ",IF(P_gras_korn!$B$6=P_gras_korn!$D$2," ",IF(P_gras_korn!$B$6=P_gras_korn!$D$3," ",P_gras_korn!O39)))</f>
        <v xml:space="preserve"> </v>
      </c>
      <c r="S33" s="74" t="str">
        <f>IF(P_gras_korn!P39=0," ",IF(P_gras_korn!$B$6=P_gras_korn!$D$2," ",IF(P_gras_korn!$B$6=P_gras_korn!$D$3," ",P_gras_korn!P39)))</f>
        <v xml:space="preserve"> </v>
      </c>
      <c r="T33" s="74" t="str">
        <f>IF(P_gras_korn!Q39=0," ",IF(P_gras_korn!$B$6=P_gras_korn!$D$2," ",IF(P_gras_korn!$B$6=P_gras_korn!$D$3," ",P_gras_korn!Q39)))</f>
        <v xml:space="preserve"> </v>
      </c>
      <c r="U33" s="74">
        <f>IF(P_gras_korn!R39=0," ",IF(P_gras_korn!$B$6=P_gras_korn!$D$2," ",IF(P_gras_korn!$B$6=P_gras_korn!$D$3," ",P_gras_korn!R39)))</f>
        <v>9834</v>
      </c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</row>
    <row r="34" spans="4:40" x14ac:dyDescent="0.2">
      <c r="D34" s="69" t="str">
        <f>IF(P_gras_korn!A40=0," ",P_gras_korn!A40)</f>
        <v>5053 Inderøy</v>
      </c>
      <c r="E34" s="74">
        <f>IF(P_gras_korn!B40=0," ",IF(P_gras_korn!$B$6=P_gras_korn!$D$2," ",IF(P_gras_korn!$B$6=P_gras_korn!$D$3," ",P_gras_korn!B40)))</f>
        <v>24190</v>
      </c>
      <c r="F34" s="74">
        <f>IF(P_gras_korn!C40=0," ",IF(P_gras_korn!$B$6=P_gras_korn!$D$2," ",IF(P_gras_korn!$B$6=P_gras_korn!$D$3," ",P_gras_korn!C40)))</f>
        <v>9832</v>
      </c>
      <c r="G34" s="74">
        <f>IF(P_gras_korn!D40=0," ",IF(P_gras_korn!$B$6=P_gras_korn!$D$2," ",IF(P_gras_korn!$B$6=P_gras_korn!$D$3," ",P_gras_korn!D40)))</f>
        <v>780</v>
      </c>
      <c r="H34" s="74">
        <f>IF(P_gras_korn!E40=0," ",IF(P_gras_korn!$B$6=P_gras_korn!$D$2," ",IF(P_gras_korn!$B$6=P_gras_korn!$D$3," ",P_gras_korn!E40)))</f>
        <v>1180</v>
      </c>
      <c r="I34" s="74">
        <f>IF(P_gras_korn!F40=0," ",IF(P_gras_korn!$B$6=P_gras_korn!$D$2," ",IF(P_gras_korn!$B$6=P_gras_korn!$D$3," ",P_gras_korn!F40)))</f>
        <v>5</v>
      </c>
      <c r="J34" s="74">
        <f>IF(P_gras_korn!G40=0," ",IF(P_gras_korn!$B$6=P_gras_korn!$D$2," ",IF(P_gras_korn!$B$6=P_gras_korn!$D$3," ",P_gras_korn!G40)))</f>
        <v>20813</v>
      </c>
      <c r="K34" s="74">
        <f>IF(P_gras_korn!H40=0," ",IF(P_gras_korn!$B$6=P_gras_korn!$D$2," ",IF(P_gras_korn!$B$6=P_gras_korn!$D$3," ",P_gras_korn!H40)))</f>
        <v>2327</v>
      </c>
      <c r="L34" s="74">
        <f>IF(P_gras_korn!I40=0," ",IF(P_gras_korn!$B$6=P_gras_korn!$D$2," ",IF(P_gras_korn!$B$6=P_gras_korn!$D$3," ",P_gras_korn!I40)))</f>
        <v>920</v>
      </c>
      <c r="M34" s="74">
        <f>IF(P_gras_korn!J40=0," ",IF(P_gras_korn!$B$6=P_gras_korn!$D$2," ",IF(P_gras_korn!$B$6=P_gras_korn!$D$3," ",P_gras_korn!J40)))</f>
        <v>2337</v>
      </c>
      <c r="N34" s="74" t="str">
        <f>IF(P_gras_korn!K40=0," ",IF(P_gras_korn!$B$6=P_gras_korn!$D$2," ",IF(P_gras_korn!$B$6=P_gras_korn!$D$3," ",P_gras_korn!K40)))</f>
        <v xml:space="preserve"> </v>
      </c>
      <c r="O34" s="74" t="str">
        <f>IF(P_gras_korn!L40=0," ",IF(P_gras_korn!$B$6=P_gras_korn!$D$2," ",IF(P_gras_korn!$B$6=P_gras_korn!$D$3," ",P_gras_korn!L40)))</f>
        <v xml:space="preserve"> </v>
      </c>
      <c r="P34" s="74" t="str">
        <f>IF(P_gras_korn!M40=0," ",IF(P_gras_korn!$B$6=P_gras_korn!$D$2," ",IF(P_gras_korn!$B$6=P_gras_korn!$D$3," ",P_gras_korn!M40)))</f>
        <v xml:space="preserve"> </v>
      </c>
      <c r="Q34" s="74">
        <f>IF(P_gras_korn!N40=0," ",IF(P_gras_korn!$B$6=P_gras_korn!$D$2," ",IF(P_gras_korn!$B$6=P_gras_korn!$D$3," ",P_gras_korn!N40)))</f>
        <v>109</v>
      </c>
      <c r="R34" s="74">
        <f>IF(P_gras_korn!O40=0," ",IF(P_gras_korn!$B$6=P_gras_korn!$D$2," ",IF(P_gras_korn!$B$6=P_gras_korn!$D$3," ",P_gras_korn!O40)))</f>
        <v>47</v>
      </c>
      <c r="S34" s="74">
        <f>IF(P_gras_korn!P40=0," ",IF(P_gras_korn!$B$6=P_gras_korn!$D$2," ",IF(P_gras_korn!$B$6=P_gras_korn!$D$3," ",P_gras_korn!P40)))</f>
        <v>149</v>
      </c>
      <c r="T34" s="74" t="str">
        <f>IF(P_gras_korn!Q40=0," ",IF(P_gras_korn!$B$6=P_gras_korn!$D$2," ",IF(P_gras_korn!$B$6=P_gras_korn!$D$3," ",P_gras_korn!Q40)))</f>
        <v xml:space="preserve"> </v>
      </c>
      <c r="U34" s="74">
        <f>IF(P_gras_korn!R40=0," ",IF(P_gras_korn!$B$6=P_gras_korn!$D$2," ",IF(P_gras_korn!$B$6=P_gras_korn!$D$3," ",P_gras_korn!R40)))</f>
        <v>62689</v>
      </c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</row>
    <row r="35" spans="4:40" x14ac:dyDescent="0.2">
      <c r="D35" s="69" t="str">
        <f>IF(P_gras_korn!A41=0," ",P_gras_korn!A41)</f>
        <v>5054 Indre Fosen</v>
      </c>
      <c r="E35" s="74">
        <f>IF(P_gras_korn!B41=0," ",IF(P_gras_korn!$B$6=P_gras_korn!$D$2," ",IF(P_gras_korn!$B$6=P_gras_korn!$D$3," ",P_gras_korn!B41)))</f>
        <v>53681</v>
      </c>
      <c r="F35" s="74">
        <f>IF(P_gras_korn!C41=0," ",IF(P_gras_korn!$B$6=P_gras_korn!$D$2," ",IF(P_gras_korn!$B$6=P_gras_korn!$D$3," ",P_gras_korn!C41)))</f>
        <v>8493</v>
      </c>
      <c r="G35" s="74">
        <f>IF(P_gras_korn!D41=0," ",IF(P_gras_korn!$B$6=P_gras_korn!$D$2," ",IF(P_gras_korn!$B$6=P_gras_korn!$D$3," ",P_gras_korn!D41)))</f>
        <v>2389</v>
      </c>
      <c r="H35" s="74">
        <f>IF(P_gras_korn!E41=0," ",IF(P_gras_korn!$B$6=P_gras_korn!$D$2," ",IF(P_gras_korn!$B$6=P_gras_korn!$D$3," ",P_gras_korn!E41)))</f>
        <v>759</v>
      </c>
      <c r="I35" s="74">
        <f>IF(P_gras_korn!F41=0," ",IF(P_gras_korn!$B$6=P_gras_korn!$D$2," ",IF(P_gras_korn!$B$6=P_gras_korn!$D$3," ",P_gras_korn!F41)))</f>
        <v>22</v>
      </c>
      <c r="J35" s="74">
        <f>IF(P_gras_korn!G41=0," ",IF(P_gras_korn!$B$6=P_gras_korn!$D$2," ",IF(P_gras_korn!$B$6=P_gras_korn!$D$3," ",P_gras_korn!G41)))</f>
        <v>10488</v>
      </c>
      <c r="K35" s="74">
        <f>IF(P_gras_korn!H41=0," ",IF(P_gras_korn!$B$6=P_gras_korn!$D$2," ",IF(P_gras_korn!$B$6=P_gras_korn!$D$3," ",P_gras_korn!H41)))</f>
        <v>3265</v>
      </c>
      <c r="L35" s="74">
        <f>IF(P_gras_korn!I41=0," ",IF(P_gras_korn!$B$6=P_gras_korn!$D$2," ",IF(P_gras_korn!$B$6=P_gras_korn!$D$3," ",P_gras_korn!I41)))</f>
        <v>84</v>
      </c>
      <c r="M35" s="74">
        <f>IF(P_gras_korn!J41=0," ",IF(P_gras_korn!$B$6=P_gras_korn!$D$2," ",IF(P_gras_korn!$B$6=P_gras_korn!$D$3," ",P_gras_korn!J41)))</f>
        <v>290</v>
      </c>
      <c r="N35" s="74" t="str">
        <f>IF(P_gras_korn!K41=0," ",IF(P_gras_korn!$B$6=P_gras_korn!$D$2," ",IF(P_gras_korn!$B$6=P_gras_korn!$D$3," ",P_gras_korn!K41)))</f>
        <v xml:space="preserve"> </v>
      </c>
      <c r="O35" s="74">
        <f>IF(P_gras_korn!L41=0," ",IF(P_gras_korn!$B$6=P_gras_korn!$D$2," ",IF(P_gras_korn!$B$6=P_gras_korn!$D$3," ",P_gras_korn!L41)))</f>
        <v>12</v>
      </c>
      <c r="P35" s="74">
        <f>IF(P_gras_korn!M41=0," ",IF(P_gras_korn!$B$6=P_gras_korn!$D$2," ",IF(P_gras_korn!$B$6=P_gras_korn!$D$3," ",P_gras_korn!M41)))</f>
        <v>15</v>
      </c>
      <c r="Q35" s="74" t="str">
        <f>IF(P_gras_korn!N41=0," ",IF(P_gras_korn!$B$6=P_gras_korn!$D$2," ",IF(P_gras_korn!$B$6=P_gras_korn!$D$3," ",P_gras_korn!N41)))</f>
        <v xml:space="preserve"> </v>
      </c>
      <c r="R35" s="74" t="str">
        <f>IF(P_gras_korn!O41=0," ",IF(P_gras_korn!$B$6=P_gras_korn!$D$2," ",IF(P_gras_korn!$B$6=P_gras_korn!$D$3," ",P_gras_korn!O41)))</f>
        <v xml:space="preserve"> </v>
      </c>
      <c r="S35" s="74">
        <f>IF(P_gras_korn!P41=0," ",IF(P_gras_korn!$B$6=P_gras_korn!$D$2," ",IF(P_gras_korn!$B$6=P_gras_korn!$D$3," ",P_gras_korn!P41)))</f>
        <v>104</v>
      </c>
      <c r="T35" s="74" t="str">
        <f>IF(P_gras_korn!Q41=0," ",IF(P_gras_korn!$B$6=P_gras_korn!$D$2," ",IF(P_gras_korn!$B$6=P_gras_korn!$D$3," ",P_gras_korn!Q41)))</f>
        <v xml:space="preserve"> </v>
      </c>
      <c r="U35" s="74">
        <f>IF(P_gras_korn!R41=0," ",IF(P_gras_korn!$B$6=P_gras_korn!$D$2," ",IF(P_gras_korn!$B$6=P_gras_korn!$D$3," ",P_gras_korn!R41)))</f>
        <v>79602</v>
      </c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</row>
    <row r="36" spans="4:40" x14ac:dyDescent="0.2">
      <c r="D36" s="69" t="str">
        <f>IF(P_gras_korn!A42=0," ",P_gras_korn!A42)</f>
        <v>5055 Heim</v>
      </c>
      <c r="E36" s="74">
        <f>IF(P_gras_korn!B42=0," ",IF(P_gras_korn!$B$6=P_gras_korn!$D$2," ",IF(P_gras_korn!$B$6=P_gras_korn!$D$3," ",P_gras_korn!B42)))</f>
        <v>31315</v>
      </c>
      <c r="F36" s="74">
        <f>IF(P_gras_korn!C42=0," ",IF(P_gras_korn!$B$6=P_gras_korn!$D$2," ",IF(P_gras_korn!$B$6=P_gras_korn!$D$3," ",P_gras_korn!C42)))</f>
        <v>3953</v>
      </c>
      <c r="G36" s="74">
        <f>IF(P_gras_korn!D42=0," ",IF(P_gras_korn!$B$6=P_gras_korn!$D$2," ",IF(P_gras_korn!$B$6=P_gras_korn!$D$3," ",P_gras_korn!D42)))</f>
        <v>302</v>
      </c>
      <c r="H36" s="74">
        <f>IF(P_gras_korn!E42=0," ",IF(P_gras_korn!$B$6=P_gras_korn!$D$2," ",IF(P_gras_korn!$B$6=P_gras_korn!$D$3," ",P_gras_korn!E42)))</f>
        <v>65</v>
      </c>
      <c r="I36" s="74">
        <f>IF(P_gras_korn!F42=0," ",IF(P_gras_korn!$B$6=P_gras_korn!$D$2," ",IF(P_gras_korn!$B$6=P_gras_korn!$D$3," ",P_gras_korn!F42)))</f>
        <v>56</v>
      </c>
      <c r="J36" s="74" t="str">
        <f>IF(P_gras_korn!G42=0," ",IF(P_gras_korn!$B$6=P_gras_korn!$D$2," ",IF(P_gras_korn!$B$6=P_gras_korn!$D$3," ",P_gras_korn!G42)))</f>
        <v xml:space="preserve"> </v>
      </c>
      <c r="K36" s="74" t="str">
        <f>IF(P_gras_korn!H42=0," ",IF(P_gras_korn!$B$6=P_gras_korn!$D$2," ",IF(P_gras_korn!$B$6=P_gras_korn!$D$3," ",P_gras_korn!H42)))</f>
        <v xml:space="preserve"> </v>
      </c>
      <c r="L36" s="74" t="str">
        <f>IF(P_gras_korn!I42=0," ",IF(P_gras_korn!$B$6=P_gras_korn!$D$2," ",IF(P_gras_korn!$B$6=P_gras_korn!$D$3," ",P_gras_korn!I42)))</f>
        <v xml:space="preserve"> </v>
      </c>
      <c r="M36" s="74" t="str">
        <f>IF(P_gras_korn!J42=0," ",IF(P_gras_korn!$B$6=P_gras_korn!$D$2," ",IF(P_gras_korn!$B$6=P_gras_korn!$D$3," ",P_gras_korn!J42)))</f>
        <v xml:space="preserve"> </v>
      </c>
      <c r="N36" s="74" t="str">
        <f>IF(P_gras_korn!K42=0," ",IF(P_gras_korn!$B$6=P_gras_korn!$D$2," ",IF(P_gras_korn!$B$6=P_gras_korn!$D$3," ",P_gras_korn!K42)))</f>
        <v xml:space="preserve"> </v>
      </c>
      <c r="O36" s="74" t="str">
        <f>IF(P_gras_korn!L42=0," ",IF(P_gras_korn!$B$6=P_gras_korn!$D$2," ",IF(P_gras_korn!$B$6=P_gras_korn!$D$3," ",P_gras_korn!L42)))</f>
        <v xml:space="preserve"> </v>
      </c>
      <c r="P36" s="74" t="str">
        <f>IF(P_gras_korn!M42=0," ",IF(P_gras_korn!$B$6=P_gras_korn!$D$2," ",IF(P_gras_korn!$B$6=P_gras_korn!$D$3," ",P_gras_korn!M42)))</f>
        <v xml:space="preserve"> </v>
      </c>
      <c r="Q36" s="74" t="str">
        <f>IF(P_gras_korn!N42=0," ",IF(P_gras_korn!$B$6=P_gras_korn!$D$2," ",IF(P_gras_korn!$B$6=P_gras_korn!$D$3," ",P_gras_korn!N42)))</f>
        <v xml:space="preserve"> </v>
      </c>
      <c r="R36" s="74" t="str">
        <f>IF(P_gras_korn!O42=0," ",IF(P_gras_korn!$B$6=P_gras_korn!$D$2," ",IF(P_gras_korn!$B$6=P_gras_korn!$D$3," ",P_gras_korn!O42)))</f>
        <v xml:space="preserve"> </v>
      </c>
      <c r="S36" s="74" t="str">
        <f>IF(P_gras_korn!P42=0," ",IF(P_gras_korn!$B$6=P_gras_korn!$D$2," ",IF(P_gras_korn!$B$6=P_gras_korn!$D$3," ",P_gras_korn!P42)))</f>
        <v xml:space="preserve"> </v>
      </c>
      <c r="T36" s="74" t="str">
        <f>IF(P_gras_korn!Q42=0," ",IF(P_gras_korn!$B$6=P_gras_korn!$D$2," ",IF(P_gras_korn!$B$6=P_gras_korn!$D$3," ",P_gras_korn!Q42)))</f>
        <v xml:space="preserve"> </v>
      </c>
      <c r="U36" s="74">
        <f>IF(P_gras_korn!R42=0," ",IF(P_gras_korn!$B$6=P_gras_korn!$D$2," ",IF(P_gras_korn!$B$6=P_gras_korn!$D$3," ",P_gras_korn!R42)))</f>
        <v>35691</v>
      </c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</row>
    <row r="37" spans="4:40" x14ac:dyDescent="0.2">
      <c r="D37" s="69" t="str">
        <f>IF(P_gras_korn!A43=0," ",P_gras_korn!A43)</f>
        <v>5056 Hitra</v>
      </c>
      <c r="E37" s="74">
        <f>IF(P_gras_korn!B43=0," ",IF(P_gras_korn!$B$6=P_gras_korn!$D$2," ",IF(P_gras_korn!$B$6=P_gras_korn!$D$3," ",P_gras_korn!B43)))</f>
        <v>11598</v>
      </c>
      <c r="F37" s="74">
        <f>IF(P_gras_korn!C43=0," ",IF(P_gras_korn!$B$6=P_gras_korn!$D$2," ",IF(P_gras_korn!$B$6=P_gras_korn!$D$3," ",P_gras_korn!C43)))</f>
        <v>3280</v>
      </c>
      <c r="G37" s="74">
        <f>IF(P_gras_korn!D43=0," ",IF(P_gras_korn!$B$6=P_gras_korn!$D$2," ",IF(P_gras_korn!$B$6=P_gras_korn!$D$3," ",P_gras_korn!D43)))</f>
        <v>206</v>
      </c>
      <c r="H37" s="74">
        <f>IF(P_gras_korn!E43=0," ",IF(P_gras_korn!$B$6=P_gras_korn!$D$2," ",IF(P_gras_korn!$B$6=P_gras_korn!$D$3," ",P_gras_korn!E43)))</f>
        <v>217</v>
      </c>
      <c r="I37" s="74">
        <f>IF(P_gras_korn!F43=0," ",IF(P_gras_korn!$B$6=P_gras_korn!$D$2," ",IF(P_gras_korn!$B$6=P_gras_korn!$D$3," ",P_gras_korn!F43)))</f>
        <v>16</v>
      </c>
      <c r="J37" s="74" t="str">
        <f>IF(P_gras_korn!G43=0," ",IF(P_gras_korn!$B$6=P_gras_korn!$D$2," ",IF(P_gras_korn!$B$6=P_gras_korn!$D$3," ",P_gras_korn!G43)))</f>
        <v xml:space="preserve"> </v>
      </c>
      <c r="K37" s="74" t="str">
        <f>IF(P_gras_korn!H43=0," ",IF(P_gras_korn!$B$6=P_gras_korn!$D$2," ",IF(P_gras_korn!$B$6=P_gras_korn!$D$3," ",P_gras_korn!H43)))</f>
        <v xml:space="preserve"> </v>
      </c>
      <c r="L37" s="74" t="str">
        <f>IF(P_gras_korn!I43=0," ",IF(P_gras_korn!$B$6=P_gras_korn!$D$2," ",IF(P_gras_korn!$B$6=P_gras_korn!$D$3," ",P_gras_korn!I43)))</f>
        <v xml:space="preserve"> </v>
      </c>
      <c r="M37" s="74" t="str">
        <f>IF(P_gras_korn!J43=0," ",IF(P_gras_korn!$B$6=P_gras_korn!$D$2," ",IF(P_gras_korn!$B$6=P_gras_korn!$D$3," ",P_gras_korn!J43)))</f>
        <v xml:space="preserve"> </v>
      </c>
      <c r="N37" s="74" t="str">
        <f>IF(P_gras_korn!K43=0," ",IF(P_gras_korn!$B$6=P_gras_korn!$D$2," ",IF(P_gras_korn!$B$6=P_gras_korn!$D$3," ",P_gras_korn!K43)))</f>
        <v xml:space="preserve"> </v>
      </c>
      <c r="O37" s="74" t="str">
        <f>IF(P_gras_korn!L43=0," ",IF(P_gras_korn!$B$6=P_gras_korn!$D$2," ",IF(P_gras_korn!$B$6=P_gras_korn!$D$3," ",P_gras_korn!L43)))</f>
        <v xml:space="preserve"> </v>
      </c>
      <c r="P37" s="74" t="str">
        <f>IF(P_gras_korn!M43=0," ",IF(P_gras_korn!$B$6=P_gras_korn!$D$2," ",IF(P_gras_korn!$B$6=P_gras_korn!$D$3," ",P_gras_korn!M43)))</f>
        <v xml:space="preserve"> </v>
      </c>
      <c r="Q37" s="74" t="str">
        <f>IF(P_gras_korn!N43=0," ",IF(P_gras_korn!$B$6=P_gras_korn!$D$2," ",IF(P_gras_korn!$B$6=P_gras_korn!$D$3," ",P_gras_korn!N43)))</f>
        <v xml:space="preserve"> </v>
      </c>
      <c r="R37" s="74" t="str">
        <f>IF(P_gras_korn!O43=0," ",IF(P_gras_korn!$B$6=P_gras_korn!$D$2," ",IF(P_gras_korn!$B$6=P_gras_korn!$D$3," ",P_gras_korn!O43)))</f>
        <v xml:space="preserve"> </v>
      </c>
      <c r="S37" s="74" t="str">
        <f>IF(P_gras_korn!P43=0," ",IF(P_gras_korn!$B$6=P_gras_korn!$D$2," ",IF(P_gras_korn!$B$6=P_gras_korn!$D$3," ",P_gras_korn!P43)))</f>
        <v xml:space="preserve"> </v>
      </c>
      <c r="T37" s="74" t="str">
        <f>IF(P_gras_korn!Q43=0," ",IF(P_gras_korn!$B$6=P_gras_korn!$D$2," ",IF(P_gras_korn!$B$6=P_gras_korn!$D$3," ",P_gras_korn!Q43)))</f>
        <v xml:space="preserve"> </v>
      </c>
      <c r="U37" s="74">
        <f>IF(P_gras_korn!R43=0," ",IF(P_gras_korn!$B$6=P_gras_korn!$D$2," ",IF(P_gras_korn!$B$6=P_gras_korn!$D$3," ",P_gras_korn!R43)))</f>
        <v>15317</v>
      </c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</row>
    <row r="38" spans="4:40" x14ac:dyDescent="0.2">
      <c r="D38" s="69" t="str">
        <f>IF(P_gras_korn!A44=0," ",P_gras_korn!A44)</f>
        <v>5057 Ørland</v>
      </c>
      <c r="E38" s="74">
        <f>IF(P_gras_korn!B44=0," ",IF(P_gras_korn!$B$6=P_gras_korn!$D$2," ",IF(P_gras_korn!$B$6=P_gras_korn!$D$3," ",P_gras_korn!B44)))</f>
        <v>37216</v>
      </c>
      <c r="F38" s="74">
        <f>IF(P_gras_korn!C44=0," ",IF(P_gras_korn!$B$6=P_gras_korn!$D$2," ",IF(P_gras_korn!$B$6=P_gras_korn!$D$3," ",P_gras_korn!C44)))</f>
        <v>4423</v>
      </c>
      <c r="G38" s="74">
        <f>IF(P_gras_korn!D44=0," ",IF(P_gras_korn!$B$6=P_gras_korn!$D$2," ",IF(P_gras_korn!$B$6=P_gras_korn!$D$3," ",P_gras_korn!D44)))</f>
        <v>111</v>
      </c>
      <c r="H38" s="74">
        <f>IF(P_gras_korn!E44=0," ",IF(P_gras_korn!$B$6=P_gras_korn!$D$2," ",IF(P_gras_korn!$B$6=P_gras_korn!$D$3," ",P_gras_korn!E44)))</f>
        <v>2417</v>
      </c>
      <c r="I38" s="74">
        <f>IF(P_gras_korn!F44=0," ",IF(P_gras_korn!$B$6=P_gras_korn!$D$2," ",IF(P_gras_korn!$B$6=P_gras_korn!$D$3," ",P_gras_korn!F44)))</f>
        <v>74</v>
      </c>
      <c r="J38" s="74">
        <f>IF(P_gras_korn!G44=0," ",IF(P_gras_korn!$B$6=P_gras_korn!$D$2," ",IF(P_gras_korn!$B$6=P_gras_korn!$D$3," ",P_gras_korn!G44)))</f>
        <v>21352</v>
      </c>
      <c r="K38" s="74">
        <f>IF(P_gras_korn!H44=0," ",IF(P_gras_korn!$B$6=P_gras_korn!$D$2," ",IF(P_gras_korn!$B$6=P_gras_korn!$D$3," ",P_gras_korn!H44)))</f>
        <v>1620</v>
      </c>
      <c r="L38" s="74">
        <f>IF(P_gras_korn!I44=0," ",IF(P_gras_korn!$B$6=P_gras_korn!$D$2," ",IF(P_gras_korn!$B$6=P_gras_korn!$D$3," ",P_gras_korn!I44)))</f>
        <v>311</v>
      </c>
      <c r="M38" s="74">
        <f>IF(P_gras_korn!J44=0," ",IF(P_gras_korn!$B$6=P_gras_korn!$D$2," ",IF(P_gras_korn!$B$6=P_gras_korn!$D$3," ",P_gras_korn!J44)))</f>
        <v>271</v>
      </c>
      <c r="N38" s="74" t="str">
        <f>IF(P_gras_korn!K44=0," ",IF(P_gras_korn!$B$6=P_gras_korn!$D$2," ",IF(P_gras_korn!$B$6=P_gras_korn!$D$3," ",P_gras_korn!K44)))</f>
        <v xml:space="preserve"> </v>
      </c>
      <c r="O38" s="74" t="str">
        <f>IF(P_gras_korn!L44=0," ",IF(P_gras_korn!$B$6=P_gras_korn!$D$2," ",IF(P_gras_korn!$B$6=P_gras_korn!$D$3," ",P_gras_korn!L44)))</f>
        <v xml:space="preserve"> </v>
      </c>
      <c r="P38" s="74" t="str">
        <f>IF(P_gras_korn!M44=0," ",IF(P_gras_korn!$B$6=P_gras_korn!$D$2," ",IF(P_gras_korn!$B$6=P_gras_korn!$D$3," ",P_gras_korn!M44)))</f>
        <v xml:space="preserve"> </v>
      </c>
      <c r="Q38" s="74">
        <f>IF(P_gras_korn!N44=0," ",IF(P_gras_korn!$B$6=P_gras_korn!$D$2," ",IF(P_gras_korn!$B$6=P_gras_korn!$D$3," ",P_gras_korn!N44)))</f>
        <v>12</v>
      </c>
      <c r="R38" s="74" t="str">
        <f>IF(P_gras_korn!O44=0," ",IF(P_gras_korn!$B$6=P_gras_korn!$D$2," ",IF(P_gras_korn!$B$6=P_gras_korn!$D$3," ",P_gras_korn!O44)))</f>
        <v xml:space="preserve"> </v>
      </c>
      <c r="S38" s="74">
        <f>IF(P_gras_korn!P44=0," ",IF(P_gras_korn!$B$6=P_gras_korn!$D$2," ",IF(P_gras_korn!$B$6=P_gras_korn!$D$3," ",P_gras_korn!P44)))</f>
        <v>2</v>
      </c>
      <c r="T38" s="74" t="str">
        <f>IF(P_gras_korn!Q44=0," ",IF(P_gras_korn!$B$6=P_gras_korn!$D$2," ",IF(P_gras_korn!$B$6=P_gras_korn!$D$3," ",P_gras_korn!Q44)))</f>
        <v xml:space="preserve"> </v>
      </c>
      <c r="U38" s="74">
        <f>IF(P_gras_korn!R44=0," ",IF(P_gras_korn!$B$6=P_gras_korn!$D$2," ",IF(P_gras_korn!$B$6=P_gras_korn!$D$3," ",P_gras_korn!R44)))</f>
        <v>67809</v>
      </c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</row>
    <row r="39" spans="4:40" x14ac:dyDescent="0.2">
      <c r="D39" s="69" t="str">
        <f>IF(P_gras_korn!A45=0," ",P_gras_korn!A45)</f>
        <v>5058 Åfjord</v>
      </c>
      <c r="E39" s="74">
        <f>IF(P_gras_korn!B45=0," ",IF(P_gras_korn!$B$6=P_gras_korn!$D$2," ",IF(P_gras_korn!$B$6=P_gras_korn!$D$3," ",P_gras_korn!B45)))</f>
        <v>31399</v>
      </c>
      <c r="F39" s="74">
        <f>IF(P_gras_korn!C45=0," ",IF(P_gras_korn!$B$6=P_gras_korn!$D$2," ",IF(P_gras_korn!$B$6=P_gras_korn!$D$3," ",P_gras_korn!C45)))</f>
        <v>2271</v>
      </c>
      <c r="G39" s="74">
        <f>IF(P_gras_korn!D45=0," ",IF(P_gras_korn!$B$6=P_gras_korn!$D$2," ",IF(P_gras_korn!$B$6=P_gras_korn!$D$3," ",P_gras_korn!D45)))</f>
        <v>110</v>
      </c>
      <c r="H39" s="74">
        <f>IF(P_gras_korn!E45=0," ",IF(P_gras_korn!$B$6=P_gras_korn!$D$2," ",IF(P_gras_korn!$B$6=P_gras_korn!$D$3," ",P_gras_korn!E45)))</f>
        <v>418</v>
      </c>
      <c r="I39" s="74" t="str">
        <f>IF(P_gras_korn!F45=0," ",IF(P_gras_korn!$B$6=P_gras_korn!$D$2," ",IF(P_gras_korn!$B$6=P_gras_korn!$D$3," ",P_gras_korn!F45)))</f>
        <v xml:space="preserve"> </v>
      </c>
      <c r="J39" s="74">
        <f>IF(P_gras_korn!G45=0," ",IF(P_gras_korn!$B$6=P_gras_korn!$D$2," ",IF(P_gras_korn!$B$6=P_gras_korn!$D$3," ",P_gras_korn!G45)))</f>
        <v>2655</v>
      </c>
      <c r="K39" s="74" t="str">
        <f>IF(P_gras_korn!H45=0," ",IF(P_gras_korn!$B$6=P_gras_korn!$D$2," ",IF(P_gras_korn!$B$6=P_gras_korn!$D$3," ",P_gras_korn!H45)))</f>
        <v xml:space="preserve"> </v>
      </c>
      <c r="L39" s="74">
        <f>IF(P_gras_korn!I45=0," ",IF(P_gras_korn!$B$6=P_gras_korn!$D$2," ",IF(P_gras_korn!$B$6=P_gras_korn!$D$3," ",P_gras_korn!I45)))</f>
        <v>25</v>
      </c>
      <c r="M39" s="74">
        <f>IF(P_gras_korn!J45=0," ",IF(P_gras_korn!$B$6=P_gras_korn!$D$2," ",IF(P_gras_korn!$B$6=P_gras_korn!$D$3," ",P_gras_korn!J45)))</f>
        <v>92</v>
      </c>
      <c r="N39" s="74" t="str">
        <f>IF(P_gras_korn!K45=0," ",IF(P_gras_korn!$B$6=P_gras_korn!$D$2," ",IF(P_gras_korn!$B$6=P_gras_korn!$D$3," ",P_gras_korn!K45)))</f>
        <v xml:space="preserve"> </v>
      </c>
      <c r="O39" s="74" t="str">
        <f>IF(P_gras_korn!L45=0," ",IF(P_gras_korn!$B$6=P_gras_korn!$D$2," ",IF(P_gras_korn!$B$6=P_gras_korn!$D$3," ",P_gras_korn!L45)))</f>
        <v xml:space="preserve"> </v>
      </c>
      <c r="P39" s="74" t="str">
        <f>IF(P_gras_korn!M45=0," ",IF(P_gras_korn!$B$6=P_gras_korn!$D$2," ",IF(P_gras_korn!$B$6=P_gras_korn!$D$3," ",P_gras_korn!M45)))</f>
        <v xml:space="preserve"> </v>
      </c>
      <c r="Q39" s="74" t="str">
        <f>IF(P_gras_korn!N45=0," ",IF(P_gras_korn!$B$6=P_gras_korn!$D$2," ",IF(P_gras_korn!$B$6=P_gras_korn!$D$3," ",P_gras_korn!N45)))</f>
        <v xml:space="preserve"> </v>
      </c>
      <c r="R39" s="74" t="str">
        <f>IF(P_gras_korn!O45=0," ",IF(P_gras_korn!$B$6=P_gras_korn!$D$2," ",IF(P_gras_korn!$B$6=P_gras_korn!$D$3," ",P_gras_korn!O45)))</f>
        <v xml:space="preserve"> </v>
      </c>
      <c r="S39" s="74" t="str">
        <f>IF(P_gras_korn!P45=0," ",IF(P_gras_korn!$B$6=P_gras_korn!$D$2," ",IF(P_gras_korn!$B$6=P_gras_korn!$D$3," ",P_gras_korn!P45)))</f>
        <v xml:space="preserve"> </v>
      </c>
      <c r="T39" s="74" t="str">
        <f>IF(P_gras_korn!Q45=0," ",IF(P_gras_korn!$B$6=P_gras_korn!$D$2," ",IF(P_gras_korn!$B$6=P_gras_korn!$D$3," ",P_gras_korn!Q45)))</f>
        <v xml:space="preserve"> </v>
      </c>
      <c r="U39" s="74">
        <f>IF(P_gras_korn!R45=0," ",IF(P_gras_korn!$B$6=P_gras_korn!$D$2," ",IF(P_gras_korn!$B$6=P_gras_korn!$D$3," ",P_gras_korn!R45)))</f>
        <v>36970</v>
      </c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</row>
    <row r="40" spans="4:40" x14ac:dyDescent="0.2">
      <c r="D40" s="69" t="str">
        <f>IF(P_gras_korn!A46=0," ",P_gras_korn!A46)</f>
        <v>5059 Orkland</v>
      </c>
      <c r="E40" s="74">
        <f>IF(P_gras_korn!B46=0," ",IF(P_gras_korn!$B$6=P_gras_korn!$D$2," ",IF(P_gras_korn!$B$6=P_gras_korn!$D$3," ",P_gras_korn!B46)))</f>
        <v>67470</v>
      </c>
      <c r="F40" s="74">
        <f>IF(P_gras_korn!C46=0," ",IF(P_gras_korn!$B$6=P_gras_korn!$D$2," ",IF(P_gras_korn!$B$6=P_gras_korn!$D$3," ",P_gras_korn!C46)))</f>
        <v>10437</v>
      </c>
      <c r="G40" s="74">
        <f>IF(P_gras_korn!D46=0," ",IF(P_gras_korn!$B$6=P_gras_korn!$D$2," ",IF(P_gras_korn!$B$6=P_gras_korn!$D$3," ",P_gras_korn!D46)))</f>
        <v>1356</v>
      </c>
      <c r="H40" s="74">
        <f>IF(P_gras_korn!E46=0," ",IF(P_gras_korn!$B$6=P_gras_korn!$D$2," ",IF(P_gras_korn!$B$6=P_gras_korn!$D$3," ",P_gras_korn!E46)))</f>
        <v>629</v>
      </c>
      <c r="I40" s="74" t="str">
        <f>IF(P_gras_korn!F46=0," ",IF(P_gras_korn!$B$6=P_gras_korn!$D$2," ",IF(P_gras_korn!$B$6=P_gras_korn!$D$3," ",P_gras_korn!F46)))</f>
        <v xml:space="preserve"> </v>
      </c>
      <c r="J40" s="74">
        <f>IF(P_gras_korn!G46=0," ",IF(P_gras_korn!$B$6=P_gras_korn!$D$2," ",IF(P_gras_korn!$B$6=P_gras_korn!$D$3," ",P_gras_korn!G46)))</f>
        <v>13151</v>
      </c>
      <c r="K40" s="74">
        <f>IF(P_gras_korn!H46=0," ",IF(P_gras_korn!$B$6=P_gras_korn!$D$2," ",IF(P_gras_korn!$B$6=P_gras_korn!$D$3," ",P_gras_korn!H46)))</f>
        <v>464</v>
      </c>
      <c r="L40" s="74">
        <f>IF(P_gras_korn!I46=0," ",IF(P_gras_korn!$B$6=P_gras_korn!$D$2," ",IF(P_gras_korn!$B$6=P_gras_korn!$D$3," ",P_gras_korn!I46)))</f>
        <v>410</v>
      </c>
      <c r="M40" s="74">
        <f>IF(P_gras_korn!J46=0," ",IF(P_gras_korn!$B$6=P_gras_korn!$D$2," ",IF(P_gras_korn!$B$6=P_gras_korn!$D$3," ",P_gras_korn!J46)))</f>
        <v>74</v>
      </c>
      <c r="N40" s="74" t="str">
        <f>IF(P_gras_korn!K46=0," ",IF(P_gras_korn!$B$6=P_gras_korn!$D$2," ",IF(P_gras_korn!$B$6=P_gras_korn!$D$3," ",P_gras_korn!K46)))</f>
        <v xml:space="preserve"> </v>
      </c>
      <c r="O40" s="74" t="str">
        <f>IF(P_gras_korn!L46=0," ",IF(P_gras_korn!$B$6=P_gras_korn!$D$2," ",IF(P_gras_korn!$B$6=P_gras_korn!$D$3," ",P_gras_korn!L46)))</f>
        <v xml:space="preserve"> </v>
      </c>
      <c r="P40" s="74" t="str">
        <f>IF(P_gras_korn!M46=0," ",IF(P_gras_korn!$B$6=P_gras_korn!$D$2," ",IF(P_gras_korn!$B$6=P_gras_korn!$D$3," ",P_gras_korn!M46)))</f>
        <v xml:space="preserve"> </v>
      </c>
      <c r="Q40" s="74">
        <f>IF(P_gras_korn!N46=0," ",IF(P_gras_korn!$B$6=P_gras_korn!$D$2," ",IF(P_gras_korn!$B$6=P_gras_korn!$D$3," ",P_gras_korn!N46)))</f>
        <v>135</v>
      </c>
      <c r="R40" s="74" t="str">
        <f>IF(P_gras_korn!O46=0," ",IF(P_gras_korn!$B$6=P_gras_korn!$D$2," ",IF(P_gras_korn!$B$6=P_gras_korn!$D$3," ",P_gras_korn!O46)))</f>
        <v xml:space="preserve"> </v>
      </c>
      <c r="S40" s="74" t="str">
        <f>IF(P_gras_korn!P46=0," ",IF(P_gras_korn!$B$6=P_gras_korn!$D$2," ",IF(P_gras_korn!$B$6=P_gras_korn!$D$3," ",P_gras_korn!P46)))</f>
        <v xml:space="preserve"> </v>
      </c>
      <c r="T40" s="74" t="str">
        <f>IF(P_gras_korn!Q46=0," ",IF(P_gras_korn!$B$6=P_gras_korn!$D$2," ",IF(P_gras_korn!$B$6=P_gras_korn!$D$3," ",P_gras_korn!Q46)))</f>
        <v xml:space="preserve"> </v>
      </c>
      <c r="U40" s="74">
        <f>IF(P_gras_korn!R46=0," ",IF(P_gras_korn!$B$6=P_gras_korn!$D$2," ",IF(P_gras_korn!$B$6=P_gras_korn!$D$3," ",P_gras_korn!R46)))</f>
        <v>94126</v>
      </c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</row>
    <row r="41" spans="4:40" x14ac:dyDescent="0.2">
      <c r="D41" s="69" t="str">
        <f>IF(P_gras_korn!A47=0," ",P_gras_korn!A47)</f>
        <v>5060 Nærøysund</v>
      </c>
      <c r="E41" s="74">
        <f>IF(P_gras_korn!B47=0," ",IF(P_gras_korn!$B$6=P_gras_korn!$D$2," ",IF(P_gras_korn!$B$6=P_gras_korn!$D$3," ",P_gras_korn!B47)))</f>
        <v>42548</v>
      </c>
      <c r="F41" s="74">
        <f>IF(P_gras_korn!C47=0," ",IF(P_gras_korn!$B$6=P_gras_korn!$D$2," ",IF(P_gras_korn!$B$6=P_gras_korn!$D$3," ",P_gras_korn!C47)))</f>
        <v>5124</v>
      </c>
      <c r="G41" s="74">
        <f>IF(P_gras_korn!D47=0," ",IF(P_gras_korn!$B$6=P_gras_korn!$D$2," ",IF(P_gras_korn!$B$6=P_gras_korn!$D$3," ",P_gras_korn!D47)))</f>
        <v>94</v>
      </c>
      <c r="H41" s="74">
        <f>IF(P_gras_korn!E47=0," ",IF(P_gras_korn!$B$6=P_gras_korn!$D$2," ",IF(P_gras_korn!$B$6=P_gras_korn!$D$3," ",P_gras_korn!E47)))</f>
        <v>174</v>
      </c>
      <c r="I41" s="74">
        <f>IF(P_gras_korn!F47=0," ",IF(P_gras_korn!$B$6=P_gras_korn!$D$2," ",IF(P_gras_korn!$B$6=P_gras_korn!$D$3," ",P_gras_korn!F47)))</f>
        <v>8</v>
      </c>
      <c r="J41" s="74">
        <f>IF(P_gras_korn!G47=0," ",IF(P_gras_korn!$B$6=P_gras_korn!$D$2," ",IF(P_gras_korn!$B$6=P_gras_korn!$D$3," ",P_gras_korn!G47)))</f>
        <v>728</v>
      </c>
      <c r="K41" s="74">
        <f>IF(P_gras_korn!H47=0," ",IF(P_gras_korn!$B$6=P_gras_korn!$D$2," ",IF(P_gras_korn!$B$6=P_gras_korn!$D$3," ",P_gras_korn!H47)))</f>
        <v>1</v>
      </c>
      <c r="L41" s="74">
        <f>IF(P_gras_korn!I47=0," ",IF(P_gras_korn!$B$6=P_gras_korn!$D$2," ",IF(P_gras_korn!$B$6=P_gras_korn!$D$3," ",P_gras_korn!I47)))</f>
        <v>34</v>
      </c>
      <c r="M41" s="74" t="str">
        <f>IF(P_gras_korn!J47=0," ",IF(P_gras_korn!$B$6=P_gras_korn!$D$2," ",IF(P_gras_korn!$B$6=P_gras_korn!$D$3," ",P_gras_korn!J47)))</f>
        <v xml:space="preserve"> </v>
      </c>
      <c r="N41" s="74">
        <f>IF(P_gras_korn!K47=0," ",IF(P_gras_korn!$B$6=P_gras_korn!$D$2," ",IF(P_gras_korn!$B$6=P_gras_korn!$D$3," ",P_gras_korn!K47)))</f>
        <v>34</v>
      </c>
      <c r="O41" s="74" t="str">
        <f>IF(P_gras_korn!L47=0," ",IF(P_gras_korn!$B$6=P_gras_korn!$D$2," ",IF(P_gras_korn!$B$6=P_gras_korn!$D$3," ",P_gras_korn!L47)))</f>
        <v xml:space="preserve"> </v>
      </c>
      <c r="P41" s="74" t="str">
        <f>IF(P_gras_korn!M47=0," ",IF(P_gras_korn!$B$6=P_gras_korn!$D$2," ",IF(P_gras_korn!$B$6=P_gras_korn!$D$3," ",P_gras_korn!M47)))</f>
        <v xml:space="preserve"> </v>
      </c>
      <c r="Q41" s="74" t="str">
        <f>IF(P_gras_korn!N47=0," ",IF(P_gras_korn!$B$6=P_gras_korn!$D$2," ",IF(P_gras_korn!$B$6=P_gras_korn!$D$3," ",P_gras_korn!N47)))</f>
        <v xml:space="preserve"> </v>
      </c>
      <c r="R41" s="74">
        <f>IF(P_gras_korn!O47=0," ",IF(P_gras_korn!$B$6=P_gras_korn!$D$2," ",IF(P_gras_korn!$B$6=P_gras_korn!$D$3," ",P_gras_korn!O47)))</f>
        <v>75</v>
      </c>
      <c r="S41" s="74" t="str">
        <f>IF(P_gras_korn!P47=0," ",IF(P_gras_korn!$B$6=P_gras_korn!$D$2," ",IF(P_gras_korn!$B$6=P_gras_korn!$D$3," ",P_gras_korn!P47)))</f>
        <v xml:space="preserve"> </v>
      </c>
      <c r="T41" s="74" t="str">
        <f>IF(P_gras_korn!Q47=0," ",IF(P_gras_korn!$B$6=P_gras_korn!$D$2," ",IF(P_gras_korn!$B$6=P_gras_korn!$D$3," ",P_gras_korn!Q47)))</f>
        <v xml:space="preserve"> </v>
      </c>
      <c r="U41" s="74">
        <f>IF(P_gras_korn!R47=0," ",IF(P_gras_korn!$B$6=P_gras_korn!$D$2," ",IF(P_gras_korn!$B$6=P_gras_korn!$D$3," ",P_gras_korn!R47)))</f>
        <v>48820</v>
      </c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</row>
    <row r="42" spans="4:40" x14ac:dyDescent="0.2">
      <c r="D42" s="69" t="str">
        <f>IF(P_gras_korn!A48=0," ",P_gras_korn!A48)</f>
        <v>5061 Rindal</v>
      </c>
      <c r="E42" s="74">
        <f>IF(P_gras_korn!B48=0," ",IF(P_gras_korn!$B$6=P_gras_korn!$D$2," ",IF(P_gras_korn!$B$6=P_gras_korn!$D$3," ",P_gras_korn!B48)))</f>
        <v>21460</v>
      </c>
      <c r="F42" s="74">
        <f>IF(P_gras_korn!C48=0," ",IF(P_gras_korn!$B$6=P_gras_korn!$D$2," ",IF(P_gras_korn!$B$6=P_gras_korn!$D$3," ",P_gras_korn!C48)))</f>
        <v>2712</v>
      </c>
      <c r="G42" s="74">
        <f>IF(P_gras_korn!D48=0," ",IF(P_gras_korn!$B$6=P_gras_korn!$D$2," ",IF(P_gras_korn!$B$6=P_gras_korn!$D$3," ",P_gras_korn!D48)))</f>
        <v>555</v>
      </c>
      <c r="H42" s="74">
        <f>IF(P_gras_korn!E48=0," ",IF(P_gras_korn!$B$6=P_gras_korn!$D$2," ",IF(P_gras_korn!$B$6=P_gras_korn!$D$3," ",P_gras_korn!E48)))</f>
        <v>50</v>
      </c>
      <c r="I42" s="74" t="str">
        <f>IF(P_gras_korn!F48=0," ",IF(P_gras_korn!$B$6=P_gras_korn!$D$2," ",IF(P_gras_korn!$B$6=P_gras_korn!$D$3," ",P_gras_korn!F48)))</f>
        <v xml:space="preserve"> </v>
      </c>
      <c r="J42" s="74" t="str">
        <f>IF(P_gras_korn!G48=0," ",IF(P_gras_korn!$B$6=P_gras_korn!$D$2," ",IF(P_gras_korn!$B$6=P_gras_korn!$D$3," ",P_gras_korn!G48)))</f>
        <v xml:space="preserve"> </v>
      </c>
      <c r="K42" s="74" t="str">
        <f>IF(P_gras_korn!H48=0," ",IF(P_gras_korn!$B$6=P_gras_korn!$D$2," ",IF(P_gras_korn!$B$6=P_gras_korn!$D$3," ",P_gras_korn!H48)))</f>
        <v xml:space="preserve"> </v>
      </c>
      <c r="L42" s="74" t="str">
        <f>IF(P_gras_korn!I48=0," ",IF(P_gras_korn!$B$6=P_gras_korn!$D$2," ",IF(P_gras_korn!$B$6=P_gras_korn!$D$3," ",P_gras_korn!I48)))</f>
        <v xml:space="preserve"> </v>
      </c>
      <c r="M42" s="74" t="str">
        <f>IF(P_gras_korn!J48=0," ",IF(P_gras_korn!$B$6=P_gras_korn!$D$2," ",IF(P_gras_korn!$B$6=P_gras_korn!$D$3," ",P_gras_korn!J48)))</f>
        <v xml:space="preserve"> </v>
      </c>
      <c r="N42" s="74" t="str">
        <f>IF(P_gras_korn!K48=0," ",IF(P_gras_korn!$B$6=P_gras_korn!$D$2," ",IF(P_gras_korn!$B$6=P_gras_korn!$D$3," ",P_gras_korn!K48)))</f>
        <v xml:space="preserve"> </v>
      </c>
      <c r="O42" s="74" t="str">
        <f>IF(P_gras_korn!L48=0," ",IF(P_gras_korn!$B$6=P_gras_korn!$D$2," ",IF(P_gras_korn!$B$6=P_gras_korn!$D$3," ",P_gras_korn!L48)))</f>
        <v xml:space="preserve"> </v>
      </c>
      <c r="P42" s="74" t="str">
        <f>IF(P_gras_korn!M48=0," ",IF(P_gras_korn!$B$6=P_gras_korn!$D$2," ",IF(P_gras_korn!$B$6=P_gras_korn!$D$3," ",P_gras_korn!M48)))</f>
        <v xml:space="preserve"> </v>
      </c>
      <c r="Q42" s="74" t="str">
        <f>IF(P_gras_korn!N48=0," ",IF(P_gras_korn!$B$6=P_gras_korn!$D$2," ",IF(P_gras_korn!$B$6=P_gras_korn!$D$3," ",P_gras_korn!N48)))</f>
        <v xml:space="preserve"> </v>
      </c>
      <c r="R42" s="74" t="str">
        <f>IF(P_gras_korn!O48=0," ",IF(P_gras_korn!$B$6=P_gras_korn!$D$2," ",IF(P_gras_korn!$B$6=P_gras_korn!$D$3," ",P_gras_korn!O48)))</f>
        <v xml:space="preserve"> </v>
      </c>
      <c r="S42" s="74" t="str">
        <f>IF(P_gras_korn!P48=0," ",IF(P_gras_korn!$B$6=P_gras_korn!$D$2," ",IF(P_gras_korn!$B$6=P_gras_korn!$D$3," ",P_gras_korn!P48)))</f>
        <v xml:space="preserve"> </v>
      </c>
      <c r="T42" s="74" t="str">
        <f>IF(P_gras_korn!Q48=0," ",IF(P_gras_korn!$B$6=P_gras_korn!$D$2," ",IF(P_gras_korn!$B$6=P_gras_korn!$D$3," ",P_gras_korn!Q48)))</f>
        <v xml:space="preserve"> </v>
      </c>
      <c r="U42" s="74">
        <f>IF(P_gras_korn!R48=0," ",IF(P_gras_korn!$B$6=P_gras_korn!$D$2," ",IF(P_gras_korn!$B$6=P_gras_korn!$D$3," ",P_gras_korn!R48)))</f>
        <v>24777</v>
      </c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</row>
    <row r="43" spans="4:40" x14ac:dyDescent="0.2">
      <c r="D43" s="72" t="str">
        <f>IF(P_gras_korn!A49=0," ",P_gras_korn!A49)</f>
        <v>Totalsum</v>
      </c>
      <c r="E43" s="75">
        <f>IF(P_gras_korn!B49=0," ",IF(P_gras_korn!$B$6=P_gras_korn!$D$2," ",IF(P_gras_korn!$B$6=P_gras_korn!$D$3," ",P_gras_korn!B49)))</f>
        <v>957668</v>
      </c>
      <c r="F43" s="75">
        <f>IF(P_gras_korn!C49=0," ",IF(P_gras_korn!$B$6=P_gras_korn!$D$2," ",IF(P_gras_korn!$B$6=P_gras_korn!$D$3," ",P_gras_korn!C49)))</f>
        <v>173774</v>
      </c>
      <c r="G43" s="75">
        <f>IF(P_gras_korn!D49=0," ",IF(P_gras_korn!$B$6=P_gras_korn!$D$2," ",IF(P_gras_korn!$B$6=P_gras_korn!$D$3," ",P_gras_korn!D49)))</f>
        <v>16964</v>
      </c>
      <c r="H43" s="75">
        <f>IF(P_gras_korn!E49=0," ",IF(P_gras_korn!$B$6=P_gras_korn!$D$2," ",IF(P_gras_korn!$B$6=P_gras_korn!$D$3," ",P_gras_korn!E49)))</f>
        <v>19148</v>
      </c>
      <c r="I43" s="75">
        <f>IF(P_gras_korn!F49=0," ",IF(P_gras_korn!$B$6=P_gras_korn!$D$2," ",IF(P_gras_korn!$B$6=P_gras_korn!$D$3," ",P_gras_korn!F49)))</f>
        <v>259</v>
      </c>
      <c r="J43" s="75">
        <f>IF(P_gras_korn!G49=0," ",IF(P_gras_korn!$B$6=P_gras_korn!$D$2," ",IF(P_gras_korn!$B$6=P_gras_korn!$D$3," ",P_gras_korn!G49)))</f>
        <v>379463</v>
      </c>
      <c r="K43" s="75">
        <f>IF(P_gras_korn!H49=0," ",IF(P_gras_korn!$B$6=P_gras_korn!$D$2," ",IF(P_gras_korn!$B$6=P_gras_korn!$D$3," ",P_gras_korn!H49)))</f>
        <v>39109</v>
      </c>
      <c r="L43" s="75">
        <f>IF(P_gras_korn!I49=0," ",IF(P_gras_korn!$B$6=P_gras_korn!$D$2," ",IF(P_gras_korn!$B$6=P_gras_korn!$D$3," ",P_gras_korn!I49)))</f>
        <v>9370</v>
      </c>
      <c r="M43" s="75">
        <f>IF(P_gras_korn!J49=0," ",IF(P_gras_korn!$B$6=P_gras_korn!$D$2," ",IF(P_gras_korn!$B$6=P_gras_korn!$D$3," ",P_gras_korn!J49)))</f>
        <v>13674</v>
      </c>
      <c r="N43" s="75">
        <f>IF(P_gras_korn!K49=0," ",IF(P_gras_korn!$B$6=P_gras_korn!$D$2," ",IF(P_gras_korn!$B$6=P_gras_korn!$D$3," ",P_gras_korn!K49)))</f>
        <v>186</v>
      </c>
      <c r="O43" s="75">
        <f>IF(P_gras_korn!L49=0," ",IF(P_gras_korn!$B$6=P_gras_korn!$D$2," ",IF(P_gras_korn!$B$6=P_gras_korn!$D$3," ",P_gras_korn!L49)))</f>
        <v>85</v>
      </c>
      <c r="P43" s="75">
        <f>IF(P_gras_korn!M49=0," ",IF(P_gras_korn!$B$6=P_gras_korn!$D$2," ",IF(P_gras_korn!$B$6=P_gras_korn!$D$3," ",P_gras_korn!M49)))</f>
        <v>2232</v>
      </c>
      <c r="Q43" s="75">
        <f>IF(P_gras_korn!N49=0," ",IF(P_gras_korn!$B$6=P_gras_korn!$D$2," ",IF(P_gras_korn!$B$6=P_gras_korn!$D$3," ",P_gras_korn!N49)))</f>
        <v>881</v>
      </c>
      <c r="R43" s="75">
        <f>IF(P_gras_korn!O49=0," ",IF(P_gras_korn!$B$6=P_gras_korn!$D$2," ",IF(P_gras_korn!$B$6=P_gras_korn!$D$3," ",P_gras_korn!O49)))</f>
        <v>671</v>
      </c>
      <c r="S43" s="75">
        <f>IF(P_gras_korn!P49=0," ",IF(P_gras_korn!$B$6=P_gras_korn!$D$2," ",IF(P_gras_korn!$B$6=P_gras_korn!$D$3," ",P_gras_korn!P49)))</f>
        <v>941</v>
      </c>
      <c r="T43" s="75">
        <f>IF(P_gras_korn!Q49=0," ",IF(P_gras_korn!$B$6=P_gras_korn!$D$2," ",IF(P_gras_korn!$B$6=P_gras_korn!$D$3," ",P_gras_korn!Q49)))</f>
        <v>209</v>
      </c>
      <c r="U43" s="75">
        <f>IF(P_gras_korn!R49=0," ",IF(P_gras_korn!$B$6=P_gras_korn!$D$2," ",IF(P_gras_korn!$B$6=P_gras_korn!$D$3," ",P_gras_korn!R49)))</f>
        <v>1614634</v>
      </c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</row>
    <row r="45" spans="4:40" ht="26.25" x14ac:dyDescent="0.2">
      <c r="D45" s="168" t="str">
        <f>P_gras_korn!P5</f>
        <v>Antall foretak som produserer ulike korn og grovfôrvekster i Trøndelag i 2022</v>
      </c>
      <c r="E45" s="168"/>
      <c r="F45" s="168"/>
      <c r="G45" s="168"/>
      <c r="H45" s="168"/>
      <c r="I45" s="168"/>
      <c r="J45" s="168"/>
      <c r="K45" s="168"/>
      <c r="L45" s="173"/>
      <c r="M45" s="170" t="str">
        <f>P_gras_korn!P4</f>
        <v xml:space="preserve"> </v>
      </c>
      <c r="N45" s="173"/>
      <c r="O45" s="173"/>
      <c r="P45" s="174"/>
      <c r="Q45" s="168"/>
      <c r="R45" s="168"/>
      <c r="S45" s="168"/>
      <c r="T45" s="168"/>
      <c r="U45" s="81"/>
    </row>
    <row r="46" spans="4:40" x14ac:dyDescent="0.2">
      <c r="D46" s="195" t="s">
        <v>593</v>
      </c>
      <c r="E46" s="83"/>
      <c r="F46" s="83"/>
      <c r="G46" s="83"/>
      <c r="H46" s="83"/>
      <c r="I46" s="83"/>
      <c r="J46" s="83"/>
      <c r="K46" s="83"/>
      <c r="L46" s="99"/>
      <c r="M46" s="99"/>
      <c r="N46" s="99"/>
      <c r="O46" s="99"/>
      <c r="P46" s="83"/>
      <c r="Q46" s="83"/>
      <c r="R46" s="83"/>
      <c r="S46" s="83"/>
      <c r="T46" s="83"/>
      <c r="U46" s="83"/>
    </row>
    <row r="47" spans="4:40" ht="31.5" customHeight="1" x14ac:dyDescent="0.2">
      <c r="D47" s="120" t="str">
        <f>IF(P_gras_korn!A59=0," ",P_gras_korn!A59)</f>
        <v xml:space="preserve"> </v>
      </c>
      <c r="E47" s="244" t="str">
        <f>IF(P_gras_korn!B59=0," ",P_gras_korn!B59)</f>
        <v>grovfôr</v>
      </c>
      <c r="F47" s="244"/>
      <c r="G47" s="244"/>
      <c r="H47" s="244"/>
      <c r="I47" s="245"/>
      <c r="J47" s="246" t="str">
        <f>IF(P_gras_korn!G59=0," ",P_gras_korn!G59)</f>
        <v>korn</v>
      </c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</row>
    <row r="48" spans="4:40" ht="47.25" customHeight="1" x14ac:dyDescent="0.2">
      <c r="D48" s="10" t="str">
        <f>IF(P_gras_korn!A60=0," ",P_gras_korn!A60)</f>
        <v>Radetiketter</v>
      </c>
      <c r="E48" s="10" t="str">
        <f>IF(P_gras_korn!B60=0," ",P_gras_korn!B60)</f>
        <v>fulldyrka eng</v>
      </c>
      <c r="F48" s="10" t="str">
        <f>IF(P_gras_korn!C60=0," ",P_gras_korn!C60)</f>
        <v>innmarksbeite</v>
      </c>
      <c r="G48" s="10" t="str">
        <f>IF(P_gras_korn!D60=0," ",P_gras_korn!D60)</f>
        <v>overflatedyrka eng</v>
      </c>
      <c r="H48" s="10" t="str">
        <f>IF(P_gras_korn!E60=0," ",P_gras_korn!E60)</f>
        <v>andre grovfôrvekster</v>
      </c>
      <c r="I48" s="10" t="str">
        <f>IF(P_gras_korn!F60=0," ",P_gras_korn!F60)</f>
        <v>grønngjødsling</v>
      </c>
      <c r="J48" s="10" t="str">
        <f>IF(P_gras_korn!G60=0," ",P_gras_korn!G60)</f>
        <v>bygg</v>
      </c>
      <c r="K48" s="175" t="str">
        <f>IF(P_gras_korn!H60=0," ",P_gras_korn!H60)</f>
        <v>havre</v>
      </c>
      <c r="L48" s="175" t="str">
        <f>IF(P_gras_korn!I60=0," ",P_gras_korn!I60)</f>
        <v>vårhvete</v>
      </c>
      <c r="M48" s="175" t="str">
        <f>IF(P_gras_korn!J60=0," ",P_gras_korn!J60)</f>
        <v>høsthvete</v>
      </c>
      <c r="N48" s="175" t="str">
        <f>IF(P_gras_korn!K60=0," ",P_gras_korn!K60)</f>
        <v>rug og rughvete</v>
      </c>
      <c r="O48" s="175" t="str">
        <f>IF(P_gras_korn!L60=0," ",P_gras_korn!L60)</f>
        <v>annet korn</v>
      </c>
      <c r="P48" s="10" t="str">
        <f>IF(P_gras_korn!M60=0," ",P_gras_korn!M60)</f>
        <v>korn til krossing</v>
      </c>
      <c r="Q48" s="10" t="str">
        <f>IF(P_gras_korn!N60=0," ",P_gras_korn!N60)</f>
        <v>oljevekster</v>
      </c>
      <c r="R48" s="10" t="str">
        <f>IF(P_gras_korn!O60=0," ",P_gras_korn!O60)</f>
        <v>såfrø</v>
      </c>
      <c r="S48" s="10" t="str">
        <f>IF(P_gras_korn!P60=0," ",P_gras_korn!P60)</f>
        <v>belgvekster til modning</v>
      </c>
      <c r="T48" s="10" t="str">
        <f>IF(P_gras_korn!Q60=0," ",P_gras_korn!Q60)</f>
        <v>belgvekster konserv</v>
      </c>
      <c r="U48" s="85"/>
    </row>
    <row r="49" spans="4:21" ht="17.25" customHeight="1" x14ac:dyDescent="0.2">
      <c r="D49" s="179" t="str">
        <f>IF(P_gras_korn!A61=0," ",P_gras_korn!A61)</f>
        <v>5001 Trondheim</v>
      </c>
      <c r="E49" s="176">
        <f>IF(P_gras_korn!B61=0," ",IF(P_gras_korn!$B$6=P_gras_korn!$D$2," ",IF(P_gras_korn!$B$6=P_gras_korn!$D$3," ",P_gras_korn!B61)))</f>
        <v>110</v>
      </c>
      <c r="F49" s="176">
        <f>IF(P_gras_korn!C61=0," ",IF(P_gras_korn!$B$6=P_gras_korn!$D$2," ",IF(P_gras_korn!$B$6=P_gras_korn!$D$3," ",P_gras_korn!C61)))</f>
        <v>73</v>
      </c>
      <c r="G49" s="176">
        <f>IF(P_gras_korn!D61=0," ",IF(P_gras_korn!$B$6=P_gras_korn!$D$2," ",IF(P_gras_korn!$B$6=P_gras_korn!$D$3," ",P_gras_korn!D61)))</f>
        <v>22</v>
      </c>
      <c r="H49" s="176">
        <f>IF(P_gras_korn!E61=0," ",IF(P_gras_korn!$B$6=P_gras_korn!$D$2," ",IF(P_gras_korn!$B$6=P_gras_korn!$D$3," ",P_gras_korn!E61)))</f>
        <v>9</v>
      </c>
      <c r="I49" s="176">
        <f>IF(P_gras_korn!F61=0," ",IF(P_gras_korn!$B$6=P_gras_korn!$D$2," ",IF(P_gras_korn!$B$6=P_gras_korn!$D$3," ",P_gras_korn!F61)))</f>
        <v>3</v>
      </c>
      <c r="J49" s="176">
        <f>IF(P_gras_korn!G61=0," ",IF(P_gras_korn!$B$6=P_gras_korn!$D$2," ",IF(P_gras_korn!$B$6=P_gras_korn!$D$3," ",P_gras_korn!G61)))</f>
        <v>161</v>
      </c>
      <c r="K49" s="176">
        <f>IF(P_gras_korn!H61=0," ",IF(P_gras_korn!$B$6=P_gras_korn!$D$2," ",IF(P_gras_korn!$B$6=P_gras_korn!$D$3," ",P_gras_korn!H61)))</f>
        <v>55</v>
      </c>
      <c r="L49" s="176">
        <f>IF(P_gras_korn!I61=0," ",IF(P_gras_korn!$B$6=P_gras_korn!$D$2," ",IF(P_gras_korn!$B$6=P_gras_korn!$D$3," ",P_gras_korn!I61)))</f>
        <v>5</v>
      </c>
      <c r="M49" s="176">
        <f>IF(P_gras_korn!J61=0," ",IF(P_gras_korn!$B$6=P_gras_korn!$D$2," ",IF(P_gras_korn!$B$6=P_gras_korn!$D$3," ",P_gras_korn!J61)))</f>
        <v>20</v>
      </c>
      <c r="N49" s="176">
        <f>IF(P_gras_korn!K61=0," ",IF(P_gras_korn!$B$6=P_gras_korn!$D$2," ",IF(P_gras_korn!$B$6=P_gras_korn!$D$3," ",P_gras_korn!K61)))</f>
        <v>1</v>
      </c>
      <c r="O49" s="176" t="str">
        <f>IF(P_gras_korn!L61=0," ",IF(P_gras_korn!$B$6=P_gras_korn!$D$2," ",IF(P_gras_korn!$B$6=P_gras_korn!$D$3," ",P_gras_korn!L61)))</f>
        <v xml:space="preserve"> </v>
      </c>
      <c r="P49" s="176" t="str">
        <f>IF(P_gras_korn!M61=0," ",IF(P_gras_korn!$B$6=P_gras_korn!$D$2," ",IF(P_gras_korn!$B$6=P_gras_korn!$D$3," ",P_gras_korn!M61)))</f>
        <v xml:space="preserve"> </v>
      </c>
      <c r="Q49" s="176">
        <f>IF(P_gras_korn!N61=0," ",IF(P_gras_korn!$B$6=P_gras_korn!$D$2," ",IF(P_gras_korn!$B$6=P_gras_korn!$D$3," ",P_gras_korn!N61)))</f>
        <v>1</v>
      </c>
      <c r="R49" s="176">
        <f>IF(P_gras_korn!O61=0," ",IF(P_gras_korn!$B$6=P_gras_korn!$D$2," ",IF(P_gras_korn!$B$6=P_gras_korn!$D$3," ",P_gras_korn!O61)))</f>
        <v>1</v>
      </c>
      <c r="S49" s="176">
        <f>IF(P_gras_korn!P61=0," ",IF(P_gras_korn!$B$6=P_gras_korn!$D$2," ",IF(P_gras_korn!$B$6=P_gras_korn!$D$3," ",P_gras_korn!P61)))</f>
        <v>4</v>
      </c>
      <c r="T49" s="176">
        <f>IF(P_gras_korn!Q61=0," ",IF(P_gras_korn!$B$6=P_gras_korn!$D$2," ",IF(P_gras_korn!$B$6=P_gras_korn!$D$3," ",P_gras_korn!Q61)))</f>
        <v>1</v>
      </c>
      <c r="U49" s="176" t="str">
        <f>IF(P_gras_korn!R61=0," ",IF(P_gras_korn!$B$6=P_gras_korn!$D$2," ",IF(P_gras_korn!$B$6=P_gras_korn!$D$3," ",P_gras_korn!R61)))</f>
        <v xml:space="preserve"> </v>
      </c>
    </row>
    <row r="50" spans="4:21" x14ac:dyDescent="0.2">
      <c r="D50" s="69" t="str">
        <f>IF(P_gras_korn!A62=0," ",P_gras_korn!A62)</f>
        <v>5006 Steinkjer</v>
      </c>
      <c r="E50" s="177">
        <f>IF(P_gras_korn!B62=0," ",IF(P_gras_korn!$B$6=P_gras_korn!$D$2," ",IF(P_gras_korn!$B$6=P_gras_korn!$D$3," ",P_gras_korn!B62)))</f>
        <v>340</v>
      </c>
      <c r="F50" s="177">
        <f>IF(P_gras_korn!C62=0," ",IF(P_gras_korn!$B$6=P_gras_korn!$D$2," ",IF(P_gras_korn!$B$6=P_gras_korn!$D$3," ",P_gras_korn!C62)))</f>
        <v>242</v>
      </c>
      <c r="G50" s="177">
        <f>IF(P_gras_korn!D62=0," ",IF(P_gras_korn!$B$6=P_gras_korn!$D$2," ",IF(P_gras_korn!$B$6=P_gras_korn!$D$3," ",P_gras_korn!D62)))</f>
        <v>68</v>
      </c>
      <c r="H50" s="177">
        <f>IF(P_gras_korn!E62=0," ",IF(P_gras_korn!$B$6=P_gras_korn!$D$2," ",IF(P_gras_korn!$B$6=P_gras_korn!$D$3," ",P_gras_korn!E62)))</f>
        <v>70</v>
      </c>
      <c r="I50" s="177" t="str">
        <f>IF(P_gras_korn!F62=0," ",IF(P_gras_korn!$B$6=P_gras_korn!$D$2," ",IF(P_gras_korn!$B$6=P_gras_korn!$D$3," ",P_gras_korn!F62)))</f>
        <v xml:space="preserve"> </v>
      </c>
      <c r="J50" s="177">
        <f>IF(P_gras_korn!G62=0," ",IF(P_gras_korn!$B$6=P_gras_korn!$D$2," ",IF(P_gras_korn!$B$6=P_gras_korn!$D$3," ",P_gras_korn!G62)))</f>
        <v>272</v>
      </c>
      <c r="K50" s="177">
        <f>IF(P_gras_korn!H62=0," ",IF(P_gras_korn!$B$6=P_gras_korn!$D$2," ",IF(P_gras_korn!$B$6=P_gras_korn!$D$3," ",P_gras_korn!H62)))</f>
        <v>49</v>
      </c>
      <c r="L50" s="177">
        <f>IF(P_gras_korn!I62=0," ",IF(P_gras_korn!$B$6=P_gras_korn!$D$2," ",IF(P_gras_korn!$B$6=P_gras_korn!$D$3," ",P_gras_korn!I62)))</f>
        <v>11</v>
      </c>
      <c r="M50" s="177">
        <f>IF(P_gras_korn!J62=0," ",IF(P_gras_korn!$B$6=P_gras_korn!$D$2," ",IF(P_gras_korn!$B$6=P_gras_korn!$D$3," ",P_gras_korn!J62)))</f>
        <v>24</v>
      </c>
      <c r="N50" s="177" t="str">
        <f>IF(P_gras_korn!K62=0," ",IF(P_gras_korn!$B$6=P_gras_korn!$D$2," ",IF(P_gras_korn!$B$6=P_gras_korn!$D$3," ",P_gras_korn!K62)))</f>
        <v xml:space="preserve"> </v>
      </c>
      <c r="O50" s="177">
        <f>IF(P_gras_korn!L62=0," ",IF(P_gras_korn!$B$6=P_gras_korn!$D$2," ",IF(P_gras_korn!$B$6=P_gras_korn!$D$3," ",P_gras_korn!L62)))</f>
        <v>1</v>
      </c>
      <c r="P50" s="177" t="str">
        <f>IF(P_gras_korn!M62=0," ",IF(P_gras_korn!$B$6=P_gras_korn!$D$2," ",IF(P_gras_korn!$B$6=P_gras_korn!$D$3," ",P_gras_korn!M62)))</f>
        <v xml:space="preserve"> </v>
      </c>
      <c r="Q50" s="177">
        <f>IF(P_gras_korn!N62=0," ",IF(P_gras_korn!$B$6=P_gras_korn!$D$2," ",IF(P_gras_korn!$B$6=P_gras_korn!$D$3," ",P_gras_korn!N62)))</f>
        <v>1</v>
      </c>
      <c r="R50" s="177">
        <f>IF(P_gras_korn!O62=0," ",IF(P_gras_korn!$B$6=P_gras_korn!$D$2," ",IF(P_gras_korn!$B$6=P_gras_korn!$D$3," ",P_gras_korn!O62)))</f>
        <v>4</v>
      </c>
      <c r="S50" s="177">
        <f>IF(P_gras_korn!P62=0," ",IF(P_gras_korn!$B$6=P_gras_korn!$D$2," ",IF(P_gras_korn!$B$6=P_gras_korn!$D$3," ",P_gras_korn!P62)))</f>
        <v>1</v>
      </c>
      <c r="T50" s="177" t="str">
        <f>IF(P_gras_korn!Q62=0," ",IF(P_gras_korn!$B$6=P_gras_korn!$D$2," ",IF(P_gras_korn!$B$6=P_gras_korn!$D$3," ",P_gras_korn!Q62)))</f>
        <v xml:space="preserve"> </v>
      </c>
      <c r="U50" s="177" t="str">
        <f>IF(P_gras_korn!R62=0," ",IF(P_gras_korn!$B$6=P_gras_korn!$D$2," ",IF(P_gras_korn!$B$6=P_gras_korn!$D$3," ",P_gras_korn!R62)))</f>
        <v xml:space="preserve"> </v>
      </c>
    </row>
    <row r="51" spans="4:21" x14ac:dyDescent="0.2">
      <c r="D51" s="69" t="str">
        <f>IF(P_gras_korn!A63=0," ",P_gras_korn!A63)</f>
        <v>5007 Namsos</v>
      </c>
      <c r="E51" s="177">
        <f>IF(P_gras_korn!B63=0," ",IF(P_gras_korn!$B$6=P_gras_korn!$D$2," ",IF(P_gras_korn!$B$6=P_gras_korn!$D$3," ",P_gras_korn!B63)))</f>
        <v>139</v>
      </c>
      <c r="F51" s="177">
        <f>IF(P_gras_korn!C63=0," ",IF(P_gras_korn!$B$6=P_gras_korn!$D$2," ",IF(P_gras_korn!$B$6=P_gras_korn!$D$3," ",P_gras_korn!C63)))</f>
        <v>101</v>
      </c>
      <c r="G51" s="177">
        <f>IF(P_gras_korn!D63=0," ",IF(P_gras_korn!$B$6=P_gras_korn!$D$2," ",IF(P_gras_korn!$B$6=P_gras_korn!$D$3," ",P_gras_korn!D63)))</f>
        <v>10</v>
      </c>
      <c r="H51" s="177">
        <f>IF(P_gras_korn!E63=0," ",IF(P_gras_korn!$B$6=P_gras_korn!$D$2," ",IF(P_gras_korn!$B$6=P_gras_korn!$D$3," ",P_gras_korn!E63)))</f>
        <v>19</v>
      </c>
      <c r="I51" s="177" t="str">
        <f>IF(P_gras_korn!F63=0," ",IF(P_gras_korn!$B$6=P_gras_korn!$D$2," ",IF(P_gras_korn!$B$6=P_gras_korn!$D$3," ",P_gras_korn!F63)))</f>
        <v xml:space="preserve"> </v>
      </c>
      <c r="J51" s="177">
        <f>IF(P_gras_korn!G63=0," ",IF(P_gras_korn!$B$6=P_gras_korn!$D$2," ",IF(P_gras_korn!$B$6=P_gras_korn!$D$3," ",P_gras_korn!G63)))</f>
        <v>30</v>
      </c>
      <c r="K51" s="177">
        <f>IF(P_gras_korn!H63=0," ",IF(P_gras_korn!$B$6=P_gras_korn!$D$2," ",IF(P_gras_korn!$B$6=P_gras_korn!$D$3," ",P_gras_korn!H63)))</f>
        <v>3</v>
      </c>
      <c r="L51" s="177">
        <f>IF(P_gras_korn!I63=0," ",IF(P_gras_korn!$B$6=P_gras_korn!$D$2," ",IF(P_gras_korn!$B$6=P_gras_korn!$D$3," ",P_gras_korn!I63)))</f>
        <v>2</v>
      </c>
      <c r="M51" s="177">
        <f>IF(P_gras_korn!J63=0," ",IF(P_gras_korn!$B$6=P_gras_korn!$D$2," ",IF(P_gras_korn!$B$6=P_gras_korn!$D$3," ",P_gras_korn!J63)))</f>
        <v>1</v>
      </c>
      <c r="N51" s="177" t="str">
        <f>IF(P_gras_korn!K63=0," ",IF(P_gras_korn!$B$6=P_gras_korn!$D$2," ",IF(P_gras_korn!$B$6=P_gras_korn!$D$3," ",P_gras_korn!K63)))</f>
        <v xml:space="preserve"> </v>
      </c>
      <c r="O51" s="177" t="str">
        <f>IF(P_gras_korn!L63=0," ",IF(P_gras_korn!$B$6=P_gras_korn!$D$2," ",IF(P_gras_korn!$B$6=P_gras_korn!$D$3," ",P_gras_korn!L63)))</f>
        <v xml:space="preserve"> </v>
      </c>
      <c r="P51" s="177">
        <f>IF(P_gras_korn!M63=0," ",IF(P_gras_korn!$B$6=P_gras_korn!$D$2," ",IF(P_gras_korn!$B$6=P_gras_korn!$D$3," ",P_gras_korn!M63)))</f>
        <v>4</v>
      </c>
      <c r="Q51" s="177" t="str">
        <f>IF(P_gras_korn!N63=0," ",IF(P_gras_korn!$B$6=P_gras_korn!$D$2," ",IF(P_gras_korn!$B$6=P_gras_korn!$D$3," ",P_gras_korn!N63)))</f>
        <v xml:space="preserve"> </v>
      </c>
      <c r="R51" s="177" t="str">
        <f>IF(P_gras_korn!O63=0," ",IF(P_gras_korn!$B$6=P_gras_korn!$D$2," ",IF(P_gras_korn!$B$6=P_gras_korn!$D$3," ",P_gras_korn!O63)))</f>
        <v xml:space="preserve"> </v>
      </c>
      <c r="S51" s="177" t="str">
        <f>IF(P_gras_korn!P63=0," ",IF(P_gras_korn!$B$6=P_gras_korn!$D$2," ",IF(P_gras_korn!$B$6=P_gras_korn!$D$3," ",P_gras_korn!P63)))</f>
        <v xml:space="preserve"> </v>
      </c>
      <c r="T51" s="177" t="str">
        <f>IF(P_gras_korn!Q63=0," ",IF(P_gras_korn!$B$6=P_gras_korn!$D$2," ",IF(P_gras_korn!$B$6=P_gras_korn!$D$3," ",P_gras_korn!Q63)))</f>
        <v xml:space="preserve"> </v>
      </c>
      <c r="U51" s="177" t="str">
        <f>IF(P_gras_korn!R63=0," ",IF(P_gras_korn!$B$6=P_gras_korn!$D$2," ",IF(P_gras_korn!$B$6=P_gras_korn!$D$3," ",P_gras_korn!R63)))</f>
        <v xml:space="preserve"> </v>
      </c>
    </row>
    <row r="52" spans="4:21" x14ac:dyDescent="0.2">
      <c r="D52" s="69" t="str">
        <f>IF(P_gras_korn!A64=0," ",P_gras_korn!A64)</f>
        <v>5014 Frøya</v>
      </c>
      <c r="E52" s="177">
        <f>IF(P_gras_korn!B64=0," ",IF(P_gras_korn!$B$6=P_gras_korn!$D$2," ",IF(P_gras_korn!$B$6=P_gras_korn!$D$3," ",P_gras_korn!B64)))</f>
        <v>46</v>
      </c>
      <c r="F52" s="177">
        <f>IF(P_gras_korn!C64=0," ",IF(P_gras_korn!$B$6=P_gras_korn!$D$2," ",IF(P_gras_korn!$B$6=P_gras_korn!$D$3," ",P_gras_korn!C64)))</f>
        <v>48</v>
      </c>
      <c r="G52" s="177">
        <f>IF(P_gras_korn!D64=0," ",IF(P_gras_korn!$B$6=P_gras_korn!$D$2," ",IF(P_gras_korn!$B$6=P_gras_korn!$D$3," ",P_gras_korn!D64)))</f>
        <v>39</v>
      </c>
      <c r="H52" s="177" t="str">
        <f>IF(P_gras_korn!E64=0," ",IF(P_gras_korn!$B$6=P_gras_korn!$D$2," ",IF(P_gras_korn!$B$6=P_gras_korn!$D$3," ",P_gras_korn!E64)))</f>
        <v xml:space="preserve"> </v>
      </c>
      <c r="I52" s="177" t="str">
        <f>IF(P_gras_korn!F64=0," ",IF(P_gras_korn!$B$6=P_gras_korn!$D$2," ",IF(P_gras_korn!$B$6=P_gras_korn!$D$3," ",P_gras_korn!F64)))</f>
        <v xml:space="preserve"> </v>
      </c>
      <c r="J52" s="177" t="str">
        <f>IF(P_gras_korn!G64=0," ",IF(P_gras_korn!$B$6=P_gras_korn!$D$2," ",IF(P_gras_korn!$B$6=P_gras_korn!$D$3," ",P_gras_korn!G64)))</f>
        <v xml:space="preserve"> </v>
      </c>
      <c r="K52" s="177" t="str">
        <f>IF(P_gras_korn!H64=0," ",IF(P_gras_korn!$B$6=P_gras_korn!$D$2," ",IF(P_gras_korn!$B$6=P_gras_korn!$D$3," ",P_gras_korn!H64)))</f>
        <v xml:space="preserve"> </v>
      </c>
      <c r="L52" s="177" t="str">
        <f>IF(P_gras_korn!I64=0," ",IF(P_gras_korn!$B$6=P_gras_korn!$D$2," ",IF(P_gras_korn!$B$6=P_gras_korn!$D$3," ",P_gras_korn!I64)))</f>
        <v xml:space="preserve"> </v>
      </c>
      <c r="M52" s="177" t="str">
        <f>IF(P_gras_korn!J64=0," ",IF(P_gras_korn!$B$6=P_gras_korn!$D$2," ",IF(P_gras_korn!$B$6=P_gras_korn!$D$3," ",P_gras_korn!J64)))</f>
        <v xml:space="preserve"> </v>
      </c>
      <c r="N52" s="177" t="str">
        <f>IF(P_gras_korn!K64=0," ",IF(P_gras_korn!$B$6=P_gras_korn!$D$2," ",IF(P_gras_korn!$B$6=P_gras_korn!$D$3," ",P_gras_korn!K64)))</f>
        <v xml:space="preserve"> </v>
      </c>
      <c r="O52" s="177" t="str">
        <f>IF(P_gras_korn!L64=0," ",IF(P_gras_korn!$B$6=P_gras_korn!$D$2," ",IF(P_gras_korn!$B$6=P_gras_korn!$D$3," ",P_gras_korn!L64)))</f>
        <v xml:space="preserve"> </v>
      </c>
      <c r="P52" s="177" t="str">
        <f>IF(P_gras_korn!M64=0," ",IF(P_gras_korn!$B$6=P_gras_korn!$D$2," ",IF(P_gras_korn!$B$6=P_gras_korn!$D$3," ",P_gras_korn!M64)))</f>
        <v xml:space="preserve"> </v>
      </c>
      <c r="Q52" s="177" t="str">
        <f>IF(P_gras_korn!N64=0," ",IF(P_gras_korn!$B$6=P_gras_korn!$D$2," ",IF(P_gras_korn!$B$6=P_gras_korn!$D$3," ",P_gras_korn!N64)))</f>
        <v xml:space="preserve"> </v>
      </c>
      <c r="R52" s="177" t="str">
        <f>IF(P_gras_korn!O64=0," ",IF(P_gras_korn!$B$6=P_gras_korn!$D$2," ",IF(P_gras_korn!$B$6=P_gras_korn!$D$3," ",P_gras_korn!O64)))</f>
        <v xml:space="preserve"> </v>
      </c>
      <c r="S52" s="177" t="str">
        <f>IF(P_gras_korn!P64=0," ",IF(P_gras_korn!$B$6=P_gras_korn!$D$2," ",IF(P_gras_korn!$B$6=P_gras_korn!$D$3," ",P_gras_korn!P64)))</f>
        <v xml:space="preserve"> </v>
      </c>
      <c r="T52" s="177" t="str">
        <f>IF(P_gras_korn!Q64=0," ",IF(P_gras_korn!$B$6=P_gras_korn!$D$2," ",IF(P_gras_korn!$B$6=P_gras_korn!$D$3," ",P_gras_korn!Q64)))</f>
        <v xml:space="preserve"> </v>
      </c>
      <c r="U52" s="177" t="str">
        <f>IF(P_gras_korn!R64=0," ",IF(P_gras_korn!$B$6=P_gras_korn!$D$2," ",IF(P_gras_korn!$B$6=P_gras_korn!$D$3," ",P_gras_korn!R64)))</f>
        <v xml:space="preserve"> </v>
      </c>
    </row>
    <row r="53" spans="4:21" x14ac:dyDescent="0.2">
      <c r="D53" s="69" t="str">
        <f>IF(P_gras_korn!A65=0," ",P_gras_korn!A65)</f>
        <v>5020 Osen</v>
      </c>
      <c r="E53" s="177">
        <f>IF(P_gras_korn!B65=0," ",IF(P_gras_korn!$B$6=P_gras_korn!$D$2," ",IF(P_gras_korn!$B$6=P_gras_korn!$D$3," ",P_gras_korn!B65)))</f>
        <v>22</v>
      </c>
      <c r="F53" s="177">
        <f>IF(P_gras_korn!C65=0," ",IF(P_gras_korn!$B$6=P_gras_korn!$D$2," ",IF(P_gras_korn!$B$6=P_gras_korn!$D$3," ",P_gras_korn!C65)))</f>
        <v>22</v>
      </c>
      <c r="G53" s="177">
        <f>IF(P_gras_korn!D65=0," ",IF(P_gras_korn!$B$6=P_gras_korn!$D$2," ",IF(P_gras_korn!$B$6=P_gras_korn!$D$3," ",P_gras_korn!D65)))</f>
        <v>6</v>
      </c>
      <c r="H53" s="177" t="str">
        <f>IF(P_gras_korn!E65=0," ",IF(P_gras_korn!$B$6=P_gras_korn!$D$2," ",IF(P_gras_korn!$B$6=P_gras_korn!$D$3," ",P_gras_korn!E65)))</f>
        <v xml:space="preserve"> </v>
      </c>
      <c r="I53" s="177" t="str">
        <f>IF(P_gras_korn!F65=0," ",IF(P_gras_korn!$B$6=P_gras_korn!$D$2," ",IF(P_gras_korn!$B$6=P_gras_korn!$D$3," ",P_gras_korn!F65)))</f>
        <v xml:space="preserve"> </v>
      </c>
      <c r="J53" s="177" t="str">
        <f>IF(P_gras_korn!G65=0," ",IF(P_gras_korn!$B$6=P_gras_korn!$D$2," ",IF(P_gras_korn!$B$6=P_gras_korn!$D$3," ",P_gras_korn!G65)))</f>
        <v xml:space="preserve"> </v>
      </c>
      <c r="K53" s="177" t="str">
        <f>IF(P_gras_korn!H65=0," ",IF(P_gras_korn!$B$6=P_gras_korn!$D$2," ",IF(P_gras_korn!$B$6=P_gras_korn!$D$3," ",P_gras_korn!H65)))</f>
        <v xml:space="preserve"> </v>
      </c>
      <c r="L53" s="177" t="str">
        <f>IF(P_gras_korn!I65=0," ",IF(P_gras_korn!$B$6=P_gras_korn!$D$2," ",IF(P_gras_korn!$B$6=P_gras_korn!$D$3," ",P_gras_korn!I65)))</f>
        <v xml:space="preserve"> </v>
      </c>
      <c r="M53" s="177" t="str">
        <f>IF(P_gras_korn!J65=0," ",IF(P_gras_korn!$B$6=P_gras_korn!$D$2," ",IF(P_gras_korn!$B$6=P_gras_korn!$D$3," ",P_gras_korn!J65)))</f>
        <v xml:space="preserve"> </v>
      </c>
      <c r="N53" s="177" t="str">
        <f>IF(P_gras_korn!K65=0," ",IF(P_gras_korn!$B$6=P_gras_korn!$D$2," ",IF(P_gras_korn!$B$6=P_gras_korn!$D$3," ",P_gras_korn!K65)))</f>
        <v xml:space="preserve"> </v>
      </c>
      <c r="O53" s="177" t="str">
        <f>IF(P_gras_korn!L65=0," ",IF(P_gras_korn!$B$6=P_gras_korn!$D$2," ",IF(P_gras_korn!$B$6=P_gras_korn!$D$3," ",P_gras_korn!L65)))</f>
        <v xml:space="preserve"> </v>
      </c>
      <c r="P53" s="177" t="str">
        <f>IF(P_gras_korn!M65=0," ",IF(P_gras_korn!$B$6=P_gras_korn!$D$2," ",IF(P_gras_korn!$B$6=P_gras_korn!$D$3," ",P_gras_korn!M65)))</f>
        <v xml:space="preserve"> </v>
      </c>
      <c r="Q53" s="177" t="str">
        <f>IF(P_gras_korn!N65=0," ",IF(P_gras_korn!$B$6=P_gras_korn!$D$2," ",IF(P_gras_korn!$B$6=P_gras_korn!$D$3," ",P_gras_korn!N65)))</f>
        <v xml:space="preserve"> </v>
      </c>
      <c r="R53" s="177" t="str">
        <f>IF(P_gras_korn!O65=0," ",IF(P_gras_korn!$B$6=P_gras_korn!$D$2," ",IF(P_gras_korn!$B$6=P_gras_korn!$D$3," ",P_gras_korn!O65)))</f>
        <v xml:space="preserve"> </v>
      </c>
      <c r="S53" s="177">
        <f>IF(P_gras_korn!P65=0," ",IF(P_gras_korn!$B$6=P_gras_korn!$D$2," ",IF(P_gras_korn!$B$6=P_gras_korn!$D$3," ",P_gras_korn!P65)))</f>
        <v>1</v>
      </c>
      <c r="T53" s="177" t="str">
        <f>IF(P_gras_korn!Q65=0," ",IF(P_gras_korn!$B$6=P_gras_korn!$D$2," ",IF(P_gras_korn!$B$6=P_gras_korn!$D$3," ",P_gras_korn!Q65)))</f>
        <v xml:space="preserve"> </v>
      </c>
      <c r="U53" s="177" t="str">
        <f>IF(P_gras_korn!R65=0," ",IF(P_gras_korn!$B$6=P_gras_korn!$D$2," ",IF(P_gras_korn!$B$6=P_gras_korn!$D$3," ",P_gras_korn!R65)))</f>
        <v xml:space="preserve"> </v>
      </c>
    </row>
    <row r="54" spans="4:21" x14ac:dyDescent="0.2">
      <c r="D54" s="69" t="str">
        <f>IF(P_gras_korn!A66=0," ",P_gras_korn!A66)</f>
        <v>5021 Oppdal</v>
      </c>
      <c r="E54" s="177">
        <f>IF(P_gras_korn!B66=0," ",IF(P_gras_korn!$B$6=P_gras_korn!$D$2," ",IF(P_gras_korn!$B$6=P_gras_korn!$D$3," ",P_gras_korn!B66)))</f>
        <v>174</v>
      </c>
      <c r="F54" s="177">
        <f>IF(P_gras_korn!C66=0," ",IF(P_gras_korn!$B$6=P_gras_korn!$D$2," ",IF(P_gras_korn!$B$6=P_gras_korn!$D$3," ",P_gras_korn!C66)))</f>
        <v>159</v>
      </c>
      <c r="G54" s="177">
        <f>IF(P_gras_korn!D66=0," ",IF(P_gras_korn!$B$6=P_gras_korn!$D$2," ",IF(P_gras_korn!$B$6=P_gras_korn!$D$3," ",P_gras_korn!D66)))</f>
        <v>89</v>
      </c>
      <c r="H54" s="177">
        <f>IF(P_gras_korn!E66=0," ",IF(P_gras_korn!$B$6=P_gras_korn!$D$2," ",IF(P_gras_korn!$B$6=P_gras_korn!$D$3," ",P_gras_korn!E66)))</f>
        <v>11</v>
      </c>
      <c r="I54" s="177" t="str">
        <f>IF(P_gras_korn!F66=0," ",IF(P_gras_korn!$B$6=P_gras_korn!$D$2," ",IF(P_gras_korn!$B$6=P_gras_korn!$D$3," ",P_gras_korn!F66)))</f>
        <v xml:space="preserve"> </v>
      </c>
      <c r="J54" s="177" t="str">
        <f>IF(P_gras_korn!G66=0," ",IF(P_gras_korn!$B$6=P_gras_korn!$D$2," ",IF(P_gras_korn!$B$6=P_gras_korn!$D$3," ",P_gras_korn!G66)))</f>
        <v xml:space="preserve"> </v>
      </c>
      <c r="K54" s="177" t="str">
        <f>IF(P_gras_korn!H66=0," ",IF(P_gras_korn!$B$6=P_gras_korn!$D$2," ",IF(P_gras_korn!$B$6=P_gras_korn!$D$3," ",P_gras_korn!H66)))</f>
        <v xml:space="preserve"> </v>
      </c>
      <c r="L54" s="177" t="str">
        <f>IF(P_gras_korn!I66=0," ",IF(P_gras_korn!$B$6=P_gras_korn!$D$2," ",IF(P_gras_korn!$B$6=P_gras_korn!$D$3," ",P_gras_korn!I66)))</f>
        <v xml:space="preserve"> </v>
      </c>
      <c r="M54" s="177" t="str">
        <f>IF(P_gras_korn!J66=0," ",IF(P_gras_korn!$B$6=P_gras_korn!$D$2," ",IF(P_gras_korn!$B$6=P_gras_korn!$D$3," ",P_gras_korn!J66)))</f>
        <v xml:space="preserve"> </v>
      </c>
      <c r="N54" s="177" t="str">
        <f>IF(P_gras_korn!K66=0," ",IF(P_gras_korn!$B$6=P_gras_korn!$D$2," ",IF(P_gras_korn!$B$6=P_gras_korn!$D$3," ",P_gras_korn!K66)))</f>
        <v xml:space="preserve"> </v>
      </c>
      <c r="O54" s="177" t="str">
        <f>IF(P_gras_korn!L66=0," ",IF(P_gras_korn!$B$6=P_gras_korn!$D$2," ",IF(P_gras_korn!$B$6=P_gras_korn!$D$3," ",P_gras_korn!L66)))</f>
        <v xml:space="preserve"> </v>
      </c>
      <c r="P54" s="177">
        <f>IF(P_gras_korn!M66=0," ",IF(P_gras_korn!$B$6=P_gras_korn!$D$2," ",IF(P_gras_korn!$B$6=P_gras_korn!$D$3," ",P_gras_korn!M66)))</f>
        <v>1</v>
      </c>
      <c r="Q54" s="177">
        <f>IF(P_gras_korn!N66=0," ",IF(P_gras_korn!$B$6=P_gras_korn!$D$2," ",IF(P_gras_korn!$B$6=P_gras_korn!$D$3," ",P_gras_korn!N66)))</f>
        <v>1</v>
      </c>
      <c r="R54" s="177" t="str">
        <f>IF(P_gras_korn!O66=0," ",IF(P_gras_korn!$B$6=P_gras_korn!$D$2," ",IF(P_gras_korn!$B$6=P_gras_korn!$D$3," ",P_gras_korn!O66)))</f>
        <v xml:space="preserve"> </v>
      </c>
      <c r="S54" s="177" t="str">
        <f>IF(P_gras_korn!P66=0," ",IF(P_gras_korn!$B$6=P_gras_korn!$D$2," ",IF(P_gras_korn!$B$6=P_gras_korn!$D$3," ",P_gras_korn!P66)))</f>
        <v xml:space="preserve"> </v>
      </c>
      <c r="T54" s="177" t="str">
        <f>IF(P_gras_korn!Q66=0," ",IF(P_gras_korn!$B$6=P_gras_korn!$D$2," ",IF(P_gras_korn!$B$6=P_gras_korn!$D$3," ",P_gras_korn!Q66)))</f>
        <v xml:space="preserve"> </v>
      </c>
      <c r="U54" s="177" t="str">
        <f>IF(P_gras_korn!R66=0," ",IF(P_gras_korn!$B$6=P_gras_korn!$D$2," ",IF(P_gras_korn!$B$6=P_gras_korn!$D$3," ",P_gras_korn!R66)))</f>
        <v xml:space="preserve"> </v>
      </c>
    </row>
    <row r="55" spans="4:21" x14ac:dyDescent="0.2">
      <c r="D55" s="69" t="str">
        <f>IF(P_gras_korn!A67=0," ",P_gras_korn!A67)</f>
        <v>5022 Rennebu</v>
      </c>
      <c r="E55" s="177">
        <f>IF(P_gras_korn!B67=0," ",IF(P_gras_korn!$B$6=P_gras_korn!$D$2," ",IF(P_gras_korn!$B$6=P_gras_korn!$D$3," ",P_gras_korn!B67)))</f>
        <v>109</v>
      </c>
      <c r="F55" s="177">
        <f>IF(P_gras_korn!C67=0," ",IF(P_gras_korn!$B$6=P_gras_korn!$D$2," ",IF(P_gras_korn!$B$6=P_gras_korn!$D$3," ",P_gras_korn!C67)))</f>
        <v>97</v>
      </c>
      <c r="G55" s="177">
        <f>IF(P_gras_korn!D67=0," ",IF(P_gras_korn!$B$6=P_gras_korn!$D$2," ",IF(P_gras_korn!$B$6=P_gras_korn!$D$3," ",P_gras_korn!D67)))</f>
        <v>38</v>
      </c>
      <c r="H55" s="177">
        <f>IF(P_gras_korn!E67=0," ",IF(P_gras_korn!$B$6=P_gras_korn!$D$2," ",IF(P_gras_korn!$B$6=P_gras_korn!$D$3," ",P_gras_korn!E67)))</f>
        <v>5</v>
      </c>
      <c r="I55" s="177" t="str">
        <f>IF(P_gras_korn!F67=0," ",IF(P_gras_korn!$B$6=P_gras_korn!$D$2," ",IF(P_gras_korn!$B$6=P_gras_korn!$D$3," ",P_gras_korn!F67)))</f>
        <v xml:space="preserve"> </v>
      </c>
      <c r="J55" s="177">
        <f>IF(P_gras_korn!G67=0," ",IF(P_gras_korn!$B$6=P_gras_korn!$D$2," ",IF(P_gras_korn!$B$6=P_gras_korn!$D$3," ",P_gras_korn!G67)))</f>
        <v>20</v>
      </c>
      <c r="K55" s="177">
        <f>IF(P_gras_korn!H67=0," ",IF(P_gras_korn!$B$6=P_gras_korn!$D$2," ",IF(P_gras_korn!$B$6=P_gras_korn!$D$3," ",P_gras_korn!H67)))</f>
        <v>1</v>
      </c>
      <c r="L55" s="177" t="str">
        <f>IF(P_gras_korn!I67=0," ",IF(P_gras_korn!$B$6=P_gras_korn!$D$2," ",IF(P_gras_korn!$B$6=P_gras_korn!$D$3," ",P_gras_korn!I67)))</f>
        <v xml:space="preserve"> </v>
      </c>
      <c r="M55" s="177" t="str">
        <f>IF(P_gras_korn!J67=0," ",IF(P_gras_korn!$B$6=P_gras_korn!$D$2," ",IF(P_gras_korn!$B$6=P_gras_korn!$D$3," ",P_gras_korn!J67)))</f>
        <v xml:space="preserve"> </v>
      </c>
      <c r="N55" s="177" t="str">
        <f>IF(P_gras_korn!K67=0," ",IF(P_gras_korn!$B$6=P_gras_korn!$D$2," ",IF(P_gras_korn!$B$6=P_gras_korn!$D$3," ",P_gras_korn!K67)))</f>
        <v xml:space="preserve"> </v>
      </c>
      <c r="O55" s="177" t="str">
        <f>IF(P_gras_korn!L67=0," ",IF(P_gras_korn!$B$6=P_gras_korn!$D$2," ",IF(P_gras_korn!$B$6=P_gras_korn!$D$3," ",P_gras_korn!L67)))</f>
        <v xml:space="preserve"> </v>
      </c>
      <c r="P55" s="177">
        <f>IF(P_gras_korn!M67=0," ",IF(P_gras_korn!$B$6=P_gras_korn!$D$2," ",IF(P_gras_korn!$B$6=P_gras_korn!$D$3," ",P_gras_korn!M67)))</f>
        <v>1</v>
      </c>
      <c r="Q55" s="177" t="str">
        <f>IF(P_gras_korn!N67=0," ",IF(P_gras_korn!$B$6=P_gras_korn!$D$2," ",IF(P_gras_korn!$B$6=P_gras_korn!$D$3," ",P_gras_korn!N67)))</f>
        <v xml:space="preserve"> </v>
      </c>
      <c r="R55" s="177" t="str">
        <f>IF(P_gras_korn!O67=0," ",IF(P_gras_korn!$B$6=P_gras_korn!$D$2," ",IF(P_gras_korn!$B$6=P_gras_korn!$D$3," ",P_gras_korn!O67)))</f>
        <v xml:space="preserve"> </v>
      </c>
      <c r="S55" s="177" t="str">
        <f>IF(P_gras_korn!P67=0," ",IF(P_gras_korn!$B$6=P_gras_korn!$D$2," ",IF(P_gras_korn!$B$6=P_gras_korn!$D$3," ",P_gras_korn!P67)))</f>
        <v xml:space="preserve"> </v>
      </c>
      <c r="T55" s="177" t="str">
        <f>IF(P_gras_korn!Q67=0," ",IF(P_gras_korn!$B$6=P_gras_korn!$D$2," ",IF(P_gras_korn!$B$6=P_gras_korn!$D$3," ",P_gras_korn!Q67)))</f>
        <v xml:space="preserve"> </v>
      </c>
      <c r="U55" s="177" t="str">
        <f>IF(P_gras_korn!R67=0," ",IF(P_gras_korn!$B$6=P_gras_korn!$D$2," ",IF(P_gras_korn!$B$6=P_gras_korn!$D$3," ",P_gras_korn!R67)))</f>
        <v xml:space="preserve"> </v>
      </c>
    </row>
    <row r="56" spans="4:21" x14ac:dyDescent="0.2">
      <c r="D56" s="69" t="str">
        <f>IF(P_gras_korn!A68=0," ",P_gras_korn!A68)</f>
        <v>5025 Røros</v>
      </c>
      <c r="E56" s="177">
        <f>IF(P_gras_korn!B68=0," ",IF(P_gras_korn!$B$6=P_gras_korn!$D$2," ",IF(P_gras_korn!$B$6=P_gras_korn!$D$3," ",P_gras_korn!B68)))</f>
        <v>54</v>
      </c>
      <c r="F56" s="177">
        <f>IF(P_gras_korn!C68=0," ",IF(P_gras_korn!$B$6=P_gras_korn!$D$2," ",IF(P_gras_korn!$B$6=P_gras_korn!$D$3," ",P_gras_korn!C68)))</f>
        <v>36</v>
      </c>
      <c r="G56" s="177">
        <f>IF(P_gras_korn!D68=0," ",IF(P_gras_korn!$B$6=P_gras_korn!$D$2," ",IF(P_gras_korn!$B$6=P_gras_korn!$D$3," ",P_gras_korn!D68)))</f>
        <v>14</v>
      </c>
      <c r="H56" s="177">
        <f>IF(P_gras_korn!E68=0," ",IF(P_gras_korn!$B$6=P_gras_korn!$D$2," ",IF(P_gras_korn!$B$6=P_gras_korn!$D$3," ",P_gras_korn!E68)))</f>
        <v>2</v>
      </c>
      <c r="I56" s="177" t="str">
        <f>IF(P_gras_korn!F68=0," ",IF(P_gras_korn!$B$6=P_gras_korn!$D$2," ",IF(P_gras_korn!$B$6=P_gras_korn!$D$3," ",P_gras_korn!F68)))</f>
        <v xml:space="preserve"> </v>
      </c>
      <c r="J56" s="177" t="str">
        <f>IF(P_gras_korn!G68=0," ",IF(P_gras_korn!$B$6=P_gras_korn!$D$2," ",IF(P_gras_korn!$B$6=P_gras_korn!$D$3," ",P_gras_korn!G68)))</f>
        <v xml:space="preserve"> </v>
      </c>
      <c r="K56" s="177" t="str">
        <f>IF(P_gras_korn!H68=0," ",IF(P_gras_korn!$B$6=P_gras_korn!$D$2," ",IF(P_gras_korn!$B$6=P_gras_korn!$D$3," ",P_gras_korn!H68)))</f>
        <v xml:space="preserve"> </v>
      </c>
      <c r="L56" s="177" t="str">
        <f>IF(P_gras_korn!I68=0," ",IF(P_gras_korn!$B$6=P_gras_korn!$D$2," ",IF(P_gras_korn!$B$6=P_gras_korn!$D$3," ",P_gras_korn!I68)))</f>
        <v xml:space="preserve"> </v>
      </c>
      <c r="M56" s="177" t="str">
        <f>IF(P_gras_korn!J68=0," ",IF(P_gras_korn!$B$6=P_gras_korn!$D$2," ",IF(P_gras_korn!$B$6=P_gras_korn!$D$3," ",P_gras_korn!J68)))</f>
        <v xml:space="preserve"> </v>
      </c>
      <c r="N56" s="177" t="str">
        <f>IF(P_gras_korn!K68=0," ",IF(P_gras_korn!$B$6=P_gras_korn!$D$2," ",IF(P_gras_korn!$B$6=P_gras_korn!$D$3," ",P_gras_korn!K68)))</f>
        <v xml:space="preserve"> </v>
      </c>
      <c r="O56" s="177" t="str">
        <f>IF(P_gras_korn!L68=0," ",IF(P_gras_korn!$B$6=P_gras_korn!$D$2," ",IF(P_gras_korn!$B$6=P_gras_korn!$D$3," ",P_gras_korn!L68)))</f>
        <v xml:space="preserve"> </v>
      </c>
      <c r="P56" s="177" t="str">
        <f>IF(P_gras_korn!M68=0," ",IF(P_gras_korn!$B$6=P_gras_korn!$D$2," ",IF(P_gras_korn!$B$6=P_gras_korn!$D$3," ",P_gras_korn!M68)))</f>
        <v xml:space="preserve"> </v>
      </c>
      <c r="Q56" s="177" t="str">
        <f>IF(P_gras_korn!N68=0," ",IF(P_gras_korn!$B$6=P_gras_korn!$D$2," ",IF(P_gras_korn!$B$6=P_gras_korn!$D$3," ",P_gras_korn!N68)))</f>
        <v xml:space="preserve"> </v>
      </c>
      <c r="R56" s="177" t="str">
        <f>IF(P_gras_korn!O68=0," ",IF(P_gras_korn!$B$6=P_gras_korn!$D$2," ",IF(P_gras_korn!$B$6=P_gras_korn!$D$3," ",P_gras_korn!O68)))</f>
        <v xml:space="preserve"> </v>
      </c>
      <c r="S56" s="177" t="str">
        <f>IF(P_gras_korn!P68=0," ",IF(P_gras_korn!$B$6=P_gras_korn!$D$2," ",IF(P_gras_korn!$B$6=P_gras_korn!$D$3," ",P_gras_korn!P68)))</f>
        <v xml:space="preserve"> </v>
      </c>
      <c r="T56" s="177" t="str">
        <f>IF(P_gras_korn!Q68=0," ",IF(P_gras_korn!$B$6=P_gras_korn!$D$2," ",IF(P_gras_korn!$B$6=P_gras_korn!$D$3," ",P_gras_korn!Q68)))</f>
        <v xml:space="preserve"> </v>
      </c>
      <c r="U56" s="177" t="str">
        <f>IF(P_gras_korn!R68=0," ",IF(P_gras_korn!$B$6=P_gras_korn!$D$2," ",IF(P_gras_korn!$B$6=P_gras_korn!$D$3," ",P_gras_korn!R68)))</f>
        <v xml:space="preserve"> </v>
      </c>
    </row>
    <row r="57" spans="4:21" x14ac:dyDescent="0.2">
      <c r="D57" s="69" t="str">
        <f>IF(P_gras_korn!A69=0," ",P_gras_korn!A69)</f>
        <v>5026 Holtålen</v>
      </c>
      <c r="E57" s="177">
        <f>IF(P_gras_korn!B69=0," ",IF(P_gras_korn!$B$6=P_gras_korn!$D$2," ",IF(P_gras_korn!$B$6=P_gras_korn!$D$3," ",P_gras_korn!B69)))</f>
        <v>70</v>
      </c>
      <c r="F57" s="177">
        <f>IF(P_gras_korn!C69=0," ",IF(P_gras_korn!$B$6=P_gras_korn!$D$2," ",IF(P_gras_korn!$B$6=P_gras_korn!$D$3," ",P_gras_korn!C69)))</f>
        <v>62</v>
      </c>
      <c r="G57" s="177">
        <f>IF(P_gras_korn!D69=0," ",IF(P_gras_korn!$B$6=P_gras_korn!$D$2," ",IF(P_gras_korn!$B$6=P_gras_korn!$D$3," ",P_gras_korn!D69)))</f>
        <v>24</v>
      </c>
      <c r="H57" s="177" t="str">
        <f>IF(P_gras_korn!E69=0," ",IF(P_gras_korn!$B$6=P_gras_korn!$D$2," ",IF(P_gras_korn!$B$6=P_gras_korn!$D$3," ",P_gras_korn!E69)))</f>
        <v xml:space="preserve"> </v>
      </c>
      <c r="I57" s="177" t="str">
        <f>IF(P_gras_korn!F69=0," ",IF(P_gras_korn!$B$6=P_gras_korn!$D$2," ",IF(P_gras_korn!$B$6=P_gras_korn!$D$3," ",P_gras_korn!F69)))</f>
        <v xml:space="preserve"> </v>
      </c>
      <c r="J57" s="177" t="str">
        <f>IF(P_gras_korn!G69=0," ",IF(P_gras_korn!$B$6=P_gras_korn!$D$2," ",IF(P_gras_korn!$B$6=P_gras_korn!$D$3," ",P_gras_korn!G69)))</f>
        <v xml:space="preserve"> </v>
      </c>
      <c r="K57" s="177" t="str">
        <f>IF(P_gras_korn!H69=0," ",IF(P_gras_korn!$B$6=P_gras_korn!$D$2," ",IF(P_gras_korn!$B$6=P_gras_korn!$D$3," ",P_gras_korn!H69)))</f>
        <v xml:space="preserve"> </v>
      </c>
      <c r="L57" s="177" t="str">
        <f>IF(P_gras_korn!I69=0," ",IF(P_gras_korn!$B$6=P_gras_korn!$D$2," ",IF(P_gras_korn!$B$6=P_gras_korn!$D$3," ",P_gras_korn!I69)))</f>
        <v xml:space="preserve"> </v>
      </c>
      <c r="M57" s="177" t="str">
        <f>IF(P_gras_korn!J69=0," ",IF(P_gras_korn!$B$6=P_gras_korn!$D$2," ",IF(P_gras_korn!$B$6=P_gras_korn!$D$3," ",P_gras_korn!J69)))</f>
        <v xml:space="preserve"> </v>
      </c>
      <c r="N57" s="177" t="str">
        <f>IF(P_gras_korn!K69=0," ",IF(P_gras_korn!$B$6=P_gras_korn!$D$2," ",IF(P_gras_korn!$B$6=P_gras_korn!$D$3," ",P_gras_korn!K69)))</f>
        <v xml:space="preserve"> </v>
      </c>
      <c r="O57" s="177" t="str">
        <f>IF(P_gras_korn!L69=0," ",IF(P_gras_korn!$B$6=P_gras_korn!$D$2," ",IF(P_gras_korn!$B$6=P_gras_korn!$D$3," ",P_gras_korn!L69)))</f>
        <v xml:space="preserve"> </v>
      </c>
      <c r="P57" s="177" t="str">
        <f>IF(P_gras_korn!M69=0," ",IF(P_gras_korn!$B$6=P_gras_korn!$D$2," ",IF(P_gras_korn!$B$6=P_gras_korn!$D$3," ",P_gras_korn!M69)))</f>
        <v xml:space="preserve"> </v>
      </c>
      <c r="Q57" s="177" t="str">
        <f>IF(P_gras_korn!N69=0," ",IF(P_gras_korn!$B$6=P_gras_korn!$D$2," ",IF(P_gras_korn!$B$6=P_gras_korn!$D$3," ",P_gras_korn!N69)))</f>
        <v xml:space="preserve"> </v>
      </c>
      <c r="R57" s="177" t="str">
        <f>IF(P_gras_korn!O69=0," ",IF(P_gras_korn!$B$6=P_gras_korn!$D$2," ",IF(P_gras_korn!$B$6=P_gras_korn!$D$3," ",P_gras_korn!O69)))</f>
        <v xml:space="preserve"> </v>
      </c>
      <c r="S57" s="177" t="str">
        <f>IF(P_gras_korn!P69=0," ",IF(P_gras_korn!$B$6=P_gras_korn!$D$2," ",IF(P_gras_korn!$B$6=P_gras_korn!$D$3," ",P_gras_korn!P69)))</f>
        <v xml:space="preserve"> </v>
      </c>
      <c r="T57" s="177" t="str">
        <f>IF(P_gras_korn!Q69=0," ",IF(P_gras_korn!$B$6=P_gras_korn!$D$2," ",IF(P_gras_korn!$B$6=P_gras_korn!$D$3," ",P_gras_korn!Q69)))</f>
        <v xml:space="preserve"> </v>
      </c>
      <c r="U57" s="177" t="str">
        <f>IF(P_gras_korn!R69=0," ",IF(P_gras_korn!$B$6=P_gras_korn!$D$2," ",IF(P_gras_korn!$B$6=P_gras_korn!$D$3," ",P_gras_korn!R69)))</f>
        <v xml:space="preserve"> </v>
      </c>
    </row>
    <row r="58" spans="4:21" x14ac:dyDescent="0.2">
      <c r="D58" s="69" t="str">
        <f>IF(P_gras_korn!A70=0," ",P_gras_korn!A70)</f>
        <v>5027 Midtre Gauldal</v>
      </c>
      <c r="E58" s="177">
        <f>IF(P_gras_korn!B70=0," ",IF(P_gras_korn!$B$6=P_gras_korn!$D$2," ",IF(P_gras_korn!$B$6=P_gras_korn!$D$3," ",P_gras_korn!B70)))</f>
        <v>250</v>
      </c>
      <c r="F58" s="177">
        <f>IF(P_gras_korn!C70=0," ",IF(P_gras_korn!$B$6=P_gras_korn!$D$2," ",IF(P_gras_korn!$B$6=P_gras_korn!$D$3," ",P_gras_korn!C70)))</f>
        <v>191</v>
      </c>
      <c r="G58" s="177">
        <f>IF(P_gras_korn!D70=0," ",IF(P_gras_korn!$B$6=P_gras_korn!$D$2," ",IF(P_gras_korn!$B$6=P_gras_korn!$D$3," ",P_gras_korn!D70)))</f>
        <v>58</v>
      </c>
      <c r="H58" s="177">
        <f>IF(P_gras_korn!E70=0," ",IF(P_gras_korn!$B$6=P_gras_korn!$D$2," ",IF(P_gras_korn!$B$6=P_gras_korn!$D$3," ",P_gras_korn!E70)))</f>
        <v>17</v>
      </c>
      <c r="I58" s="177" t="str">
        <f>IF(P_gras_korn!F70=0," ",IF(P_gras_korn!$B$6=P_gras_korn!$D$2," ",IF(P_gras_korn!$B$6=P_gras_korn!$D$3," ",P_gras_korn!F70)))</f>
        <v xml:space="preserve"> </v>
      </c>
      <c r="J58" s="177">
        <f>IF(P_gras_korn!G70=0," ",IF(P_gras_korn!$B$6=P_gras_korn!$D$2," ",IF(P_gras_korn!$B$6=P_gras_korn!$D$3," ",P_gras_korn!G70)))</f>
        <v>5</v>
      </c>
      <c r="K58" s="177">
        <f>IF(P_gras_korn!H70=0," ",IF(P_gras_korn!$B$6=P_gras_korn!$D$2," ",IF(P_gras_korn!$B$6=P_gras_korn!$D$3," ",P_gras_korn!H70)))</f>
        <v>2</v>
      </c>
      <c r="L58" s="177" t="str">
        <f>IF(P_gras_korn!I70=0," ",IF(P_gras_korn!$B$6=P_gras_korn!$D$2," ",IF(P_gras_korn!$B$6=P_gras_korn!$D$3," ",P_gras_korn!I70)))</f>
        <v xml:space="preserve"> </v>
      </c>
      <c r="M58" s="177" t="str">
        <f>IF(P_gras_korn!J70=0," ",IF(P_gras_korn!$B$6=P_gras_korn!$D$2," ",IF(P_gras_korn!$B$6=P_gras_korn!$D$3," ",P_gras_korn!J70)))</f>
        <v xml:space="preserve"> </v>
      </c>
      <c r="N58" s="177" t="str">
        <f>IF(P_gras_korn!K70=0," ",IF(P_gras_korn!$B$6=P_gras_korn!$D$2," ",IF(P_gras_korn!$B$6=P_gras_korn!$D$3," ",P_gras_korn!K70)))</f>
        <v xml:space="preserve"> </v>
      </c>
      <c r="O58" s="177" t="str">
        <f>IF(P_gras_korn!L70=0," ",IF(P_gras_korn!$B$6=P_gras_korn!$D$2," ",IF(P_gras_korn!$B$6=P_gras_korn!$D$3," ",P_gras_korn!L70)))</f>
        <v xml:space="preserve"> </v>
      </c>
      <c r="P58" s="177">
        <f>IF(P_gras_korn!M70=0," ",IF(P_gras_korn!$B$6=P_gras_korn!$D$2," ",IF(P_gras_korn!$B$6=P_gras_korn!$D$3," ",P_gras_korn!M70)))</f>
        <v>3</v>
      </c>
      <c r="Q58" s="177" t="str">
        <f>IF(P_gras_korn!N70=0," ",IF(P_gras_korn!$B$6=P_gras_korn!$D$2," ",IF(P_gras_korn!$B$6=P_gras_korn!$D$3," ",P_gras_korn!N70)))</f>
        <v xml:space="preserve"> </v>
      </c>
      <c r="R58" s="177" t="str">
        <f>IF(P_gras_korn!O70=0," ",IF(P_gras_korn!$B$6=P_gras_korn!$D$2," ",IF(P_gras_korn!$B$6=P_gras_korn!$D$3," ",P_gras_korn!O70)))</f>
        <v xml:space="preserve"> </v>
      </c>
      <c r="S58" s="177" t="str">
        <f>IF(P_gras_korn!P70=0," ",IF(P_gras_korn!$B$6=P_gras_korn!$D$2," ",IF(P_gras_korn!$B$6=P_gras_korn!$D$3," ",P_gras_korn!P70)))</f>
        <v xml:space="preserve"> </v>
      </c>
      <c r="T58" s="177" t="str">
        <f>IF(P_gras_korn!Q70=0," ",IF(P_gras_korn!$B$6=P_gras_korn!$D$2," ",IF(P_gras_korn!$B$6=P_gras_korn!$D$3," ",P_gras_korn!Q70)))</f>
        <v xml:space="preserve"> </v>
      </c>
      <c r="U58" s="177" t="str">
        <f>IF(P_gras_korn!R70=0," ",IF(P_gras_korn!$B$6=P_gras_korn!$D$2," ",IF(P_gras_korn!$B$6=P_gras_korn!$D$3," ",P_gras_korn!R70)))</f>
        <v xml:space="preserve"> </v>
      </c>
    </row>
    <row r="59" spans="4:21" x14ac:dyDescent="0.2">
      <c r="D59" s="69" t="str">
        <f>IF(P_gras_korn!A71=0," ",P_gras_korn!A71)</f>
        <v>5028 Melhus</v>
      </c>
      <c r="E59" s="177">
        <f>IF(P_gras_korn!B71=0," ",IF(P_gras_korn!$B$6=P_gras_korn!$D$2," ",IF(P_gras_korn!$B$6=P_gras_korn!$D$3," ",P_gras_korn!B71)))</f>
        <v>136</v>
      </c>
      <c r="F59" s="177">
        <f>IF(P_gras_korn!C71=0," ",IF(P_gras_korn!$B$6=P_gras_korn!$D$2," ",IF(P_gras_korn!$B$6=P_gras_korn!$D$3," ",P_gras_korn!C71)))</f>
        <v>102</v>
      </c>
      <c r="G59" s="177">
        <f>IF(P_gras_korn!D71=0," ",IF(P_gras_korn!$B$6=P_gras_korn!$D$2," ",IF(P_gras_korn!$B$6=P_gras_korn!$D$3," ",P_gras_korn!D71)))</f>
        <v>33</v>
      </c>
      <c r="H59" s="177">
        <f>IF(P_gras_korn!E71=0," ",IF(P_gras_korn!$B$6=P_gras_korn!$D$2," ",IF(P_gras_korn!$B$6=P_gras_korn!$D$3," ",P_gras_korn!E71)))</f>
        <v>5</v>
      </c>
      <c r="I59" s="177">
        <f>IF(P_gras_korn!F71=0," ",IF(P_gras_korn!$B$6=P_gras_korn!$D$2," ",IF(P_gras_korn!$B$6=P_gras_korn!$D$3," ",P_gras_korn!F71)))</f>
        <v>1</v>
      </c>
      <c r="J59" s="177">
        <f>IF(P_gras_korn!G71=0," ",IF(P_gras_korn!$B$6=P_gras_korn!$D$2," ",IF(P_gras_korn!$B$6=P_gras_korn!$D$3," ",P_gras_korn!G71)))</f>
        <v>129</v>
      </c>
      <c r="K59" s="177">
        <f>IF(P_gras_korn!H71=0," ",IF(P_gras_korn!$B$6=P_gras_korn!$D$2," ",IF(P_gras_korn!$B$6=P_gras_korn!$D$3," ",P_gras_korn!H71)))</f>
        <v>42</v>
      </c>
      <c r="L59" s="177">
        <f>IF(P_gras_korn!I71=0," ",IF(P_gras_korn!$B$6=P_gras_korn!$D$2," ",IF(P_gras_korn!$B$6=P_gras_korn!$D$3," ",P_gras_korn!I71)))</f>
        <v>4</v>
      </c>
      <c r="M59" s="177">
        <f>IF(P_gras_korn!J71=0," ",IF(P_gras_korn!$B$6=P_gras_korn!$D$2," ",IF(P_gras_korn!$B$6=P_gras_korn!$D$3," ",P_gras_korn!J71)))</f>
        <v>5</v>
      </c>
      <c r="N59" s="177" t="str">
        <f>IF(P_gras_korn!K71=0," ",IF(P_gras_korn!$B$6=P_gras_korn!$D$2," ",IF(P_gras_korn!$B$6=P_gras_korn!$D$3," ",P_gras_korn!K71)))</f>
        <v xml:space="preserve"> </v>
      </c>
      <c r="O59" s="177" t="str">
        <f>IF(P_gras_korn!L71=0," ",IF(P_gras_korn!$B$6=P_gras_korn!$D$2," ",IF(P_gras_korn!$B$6=P_gras_korn!$D$3," ",P_gras_korn!L71)))</f>
        <v xml:space="preserve"> </v>
      </c>
      <c r="P59" s="177" t="str">
        <f>IF(P_gras_korn!M71=0," ",IF(P_gras_korn!$B$6=P_gras_korn!$D$2," ",IF(P_gras_korn!$B$6=P_gras_korn!$D$3," ",P_gras_korn!M71)))</f>
        <v xml:space="preserve"> </v>
      </c>
      <c r="Q59" s="177">
        <f>IF(P_gras_korn!N71=0," ",IF(P_gras_korn!$B$6=P_gras_korn!$D$2," ",IF(P_gras_korn!$B$6=P_gras_korn!$D$3," ",P_gras_korn!N71)))</f>
        <v>1</v>
      </c>
      <c r="R59" s="177" t="str">
        <f>IF(P_gras_korn!O71=0," ",IF(P_gras_korn!$B$6=P_gras_korn!$D$2," ",IF(P_gras_korn!$B$6=P_gras_korn!$D$3," ",P_gras_korn!O71)))</f>
        <v xml:space="preserve"> </v>
      </c>
      <c r="S59" s="177">
        <f>IF(P_gras_korn!P71=0," ",IF(P_gras_korn!$B$6=P_gras_korn!$D$2," ",IF(P_gras_korn!$B$6=P_gras_korn!$D$3," ",P_gras_korn!P71)))</f>
        <v>5</v>
      </c>
      <c r="T59" s="177">
        <f>IF(P_gras_korn!Q71=0," ",IF(P_gras_korn!$B$6=P_gras_korn!$D$2," ",IF(P_gras_korn!$B$6=P_gras_korn!$D$3," ",P_gras_korn!Q71)))</f>
        <v>1</v>
      </c>
      <c r="U59" s="177" t="str">
        <f>IF(P_gras_korn!R71=0," ",IF(P_gras_korn!$B$6=P_gras_korn!$D$2," ",IF(P_gras_korn!$B$6=P_gras_korn!$D$3," ",P_gras_korn!R71)))</f>
        <v xml:space="preserve"> </v>
      </c>
    </row>
    <row r="60" spans="4:21" x14ac:dyDescent="0.2">
      <c r="D60" s="69" t="str">
        <f>IF(P_gras_korn!A72=0," ",P_gras_korn!A72)</f>
        <v>5029 Skaun</v>
      </c>
      <c r="E60" s="177">
        <f>IF(P_gras_korn!B72=0," ",IF(P_gras_korn!$B$6=P_gras_korn!$D$2," ",IF(P_gras_korn!$B$6=P_gras_korn!$D$3," ",P_gras_korn!B72)))</f>
        <v>79</v>
      </c>
      <c r="F60" s="177">
        <f>IF(P_gras_korn!C72=0," ",IF(P_gras_korn!$B$6=P_gras_korn!$D$2," ",IF(P_gras_korn!$B$6=P_gras_korn!$D$3," ",P_gras_korn!C72)))</f>
        <v>55</v>
      </c>
      <c r="G60" s="177">
        <f>IF(P_gras_korn!D72=0," ",IF(P_gras_korn!$B$6=P_gras_korn!$D$2," ",IF(P_gras_korn!$B$6=P_gras_korn!$D$3," ",P_gras_korn!D72)))</f>
        <v>30</v>
      </c>
      <c r="H60" s="177">
        <f>IF(P_gras_korn!E72=0," ",IF(P_gras_korn!$B$6=P_gras_korn!$D$2," ",IF(P_gras_korn!$B$6=P_gras_korn!$D$3," ",P_gras_korn!E72)))</f>
        <v>4</v>
      </c>
      <c r="I60" s="177">
        <f>IF(P_gras_korn!F72=0," ",IF(P_gras_korn!$B$6=P_gras_korn!$D$2," ",IF(P_gras_korn!$B$6=P_gras_korn!$D$3," ",P_gras_korn!F72)))</f>
        <v>1</v>
      </c>
      <c r="J60" s="177">
        <f>IF(P_gras_korn!G72=0," ",IF(P_gras_korn!$B$6=P_gras_korn!$D$2," ",IF(P_gras_korn!$B$6=P_gras_korn!$D$3," ",P_gras_korn!G72)))</f>
        <v>73</v>
      </c>
      <c r="K60" s="177">
        <f>IF(P_gras_korn!H72=0," ",IF(P_gras_korn!$B$6=P_gras_korn!$D$2," ",IF(P_gras_korn!$B$6=P_gras_korn!$D$3," ",P_gras_korn!H72)))</f>
        <v>13</v>
      </c>
      <c r="L60" s="177">
        <f>IF(P_gras_korn!I72=0," ",IF(P_gras_korn!$B$6=P_gras_korn!$D$2," ",IF(P_gras_korn!$B$6=P_gras_korn!$D$3," ",P_gras_korn!I72)))</f>
        <v>1</v>
      </c>
      <c r="M60" s="177">
        <f>IF(P_gras_korn!J72=0," ",IF(P_gras_korn!$B$6=P_gras_korn!$D$2," ",IF(P_gras_korn!$B$6=P_gras_korn!$D$3," ",P_gras_korn!J72)))</f>
        <v>2</v>
      </c>
      <c r="N60" s="177" t="str">
        <f>IF(P_gras_korn!K72=0," ",IF(P_gras_korn!$B$6=P_gras_korn!$D$2," ",IF(P_gras_korn!$B$6=P_gras_korn!$D$3," ",P_gras_korn!K72)))</f>
        <v xml:space="preserve"> </v>
      </c>
      <c r="O60" s="177" t="str">
        <f>IF(P_gras_korn!L72=0," ",IF(P_gras_korn!$B$6=P_gras_korn!$D$2," ",IF(P_gras_korn!$B$6=P_gras_korn!$D$3," ",P_gras_korn!L72)))</f>
        <v xml:space="preserve"> </v>
      </c>
      <c r="P60" s="177">
        <f>IF(P_gras_korn!M72=0," ",IF(P_gras_korn!$B$6=P_gras_korn!$D$2," ",IF(P_gras_korn!$B$6=P_gras_korn!$D$3," ",P_gras_korn!M72)))</f>
        <v>1</v>
      </c>
      <c r="Q60" s="177" t="str">
        <f>IF(P_gras_korn!N72=0," ",IF(P_gras_korn!$B$6=P_gras_korn!$D$2," ",IF(P_gras_korn!$B$6=P_gras_korn!$D$3," ",P_gras_korn!N72)))</f>
        <v xml:space="preserve"> </v>
      </c>
      <c r="R60" s="177">
        <f>IF(P_gras_korn!O72=0," ",IF(P_gras_korn!$B$6=P_gras_korn!$D$2," ",IF(P_gras_korn!$B$6=P_gras_korn!$D$3," ",P_gras_korn!O72)))</f>
        <v>1</v>
      </c>
      <c r="S60" s="177">
        <f>IF(P_gras_korn!P72=0," ",IF(P_gras_korn!$B$6=P_gras_korn!$D$2," ",IF(P_gras_korn!$B$6=P_gras_korn!$D$3," ",P_gras_korn!P72)))</f>
        <v>1</v>
      </c>
      <c r="T60" s="177" t="str">
        <f>IF(P_gras_korn!Q72=0," ",IF(P_gras_korn!$B$6=P_gras_korn!$D$2," ",IF(P_gras_korn!$B$6=P_gras_korn!$D$3," ",P_gras_korn!Q72)))</f>
        <v xml:space="preserve"> </v>
      </c>
      <c r="U60" s="177" t="str">
        <f>IF(P_gras_korn!R72=0," ",IF(P_gras_korn!$B$6=P_gras_korn!$D$2," ",IF(P_gras_korn!$B$6=P_gras_korn!$D$3," ",P_gras_korn!R72)))</f>
        <v xml:space="preserve"> </v>
      </c>
    </row>
    <row r="61" spans="4:21" x14ac:dyDescent="0.2">
      <c r="D61" s="69" t="str">
        <f>IF(P_gras_korn!A73=0," ",P_gras_korn!A73)</f>
        <v>5031 Malvik</v>
      </c>
      <c r="E61" s="177">
        <f>IF(P_gras_korn!B73=0," ",IF(P_gras_korn!$B$6=P_gras_korn!$D$2," ",IF(P_gras_korn!$B$6=P_gras_korn!$D$3," ",P_gras_korn!B73)))</f>
        <v>47</v>
      </c>
      <c r="F61" s="177">
        <f>IF(P_gras_korn!C73=0," ",IF(P_gras_korn!$B$6=P_gras_korn!$D$2," ",IF(P_gras_korn!$B$6=P_gras_korn!$D$3," ",P_gras_korn!C73)))</f>
        <v>35</v>
      </c>
      <c r="G61" s="177">
        <f>IF(P_gras_korn!D73=0," ",IF(P_gras_korn!$B$6=P_gras_korn!$D$2," ",IF(P_gras_korn!$B$6=P_gras_korn!$D$3," ",P_gras_korn!D73)))</f>
        <v>20</v>
      </c>
      <c r="H61" s="177">
        <f>IF(P_gras_korn!E73=0," ",IF(P_gras_korn!$B$6=P_gras_korn!$D$2," ",IF(P_gras_korn!$B$6=P_gras_korn!$D$3," ",P_gras_korn!E73)))</f>
        <v>3</v>
      </c>
      <c r="I61" s="177" t="str">
        <f>IF(P_gras_korn!F73=0," ",IF(P_gras_korn!$B$6=P_gras_korn!$D$2," ",IF(P_gras_korn!$B$6=P_gras_korn!$D$3," ",P_gras_korn!F73)))</f>
        <v xml:space="preserve"> </v>
      </c>
      <c r="J61" s="177">
        <f>IF(P_gras_korn!G73=0," ",IF(P_gras_korn!$B$6=P_gras_korn!$D$2," ",IF(P_gras_korn!$B$6=P_gras_korn!$D$3," ",P_gras_korn!G73)))</f>
        <v>23</v>
      </c>
      <c r="K61" s="177">
        <f>IF(P_gras_korn!H73=0," ",IF(P_gras_korn!$B$6=P_gras_korn!$D$2," ",IF(P_gras_korn!$B$6=P_gras_korn!$D$3," ",P_gras_korn!H73)))</f>
        <v>5</v>
      </c>
      <c r="L61" s="177" t="str">
        <f>IF(P_gras_korn!I73=0," ",IF(P_gras_korn!$B$6=P_gras_korn!$D$2," ",IF(P_gras_korn!$B$6=P_gras_korn!$D$3," ",P_gras_korn!I73)))</f>
        <v xml:space="preserve"> </v>
      </c>
      <c r="M61" s="177">
        <f>IF(P_gras_korn!J73=0," ",IF(P_gras_korn!$B$6=P_gras_korn!$D$2," ",IF(P_gras_korn!$B$6=P_gras_korn!$D$3," ",P_gras_korn!J73)))</f>
        <v>2</v>
      </c>
      <c r="N61" s="177" t="str">
        <f>IF(P_gras_korn!K73=0," ",IF(P_gras_korn!$B$6=P_gras_korn!$D$2," ",IF(P_gras_korn!$B$6=P_gras_korn!$D$3," ",P_gras_korn!K73)))</f>
        <v xml:space="preserve"> </v>
      </c>
      <c r="O61" s="177" t="str">
        <f>IF(P_gras_korn!L73=0," ",IF(P_gras_korn!$B$6=P_gras_korn!$D$2," ",IF(P_gras_korn!$B$6=P_gras_korn!$D$3," ",P_gras_korn!L73)))</f>
        <v xml:space="preserve"> </v>
      </c>
      <c r="P61" s="177" t="str">
        <f>IF(P_gras_korn!M73=0," ",IF(P_gras_korn!$B$6=P_gras_korn!$D$2," ",IF(P_gras_korn!$B$6=P_gras_korn!$D$3," ",P_gras_korn!M73)))</f>
        <v xml:space="preserve"> </v>
      </c>
      <c r="Q61" s="177" t="str">
        <f>IF(P_gras_korn!N73=0," ",IF(P_gras_korn!$B$6=P_gras_korn!$D$2," ",IF(P_gras_korn!$B$6=P_gras_korn!$D$3," ",P_gras_korn!N73)))</f>
        <v xml:space="preserve"> </v>
      </c>
      <c r="R61" s="177" t="str">
        <f>IF(P_gras_korn!O73=0," ",IF(P_gras_korn!$B$6=P_gras_korn!$D$2," ",IF(P_gras_korn!$B$6=P_gras_korn!$D$3," ",P_gras_korn!O73)))</f>
        <v xml:space="preserve"> </v>
      </c>
      <c r="S61" s="177" t="str">
        <f>IF(P_gras_korn!P73=0," ",IF(P_gras_korn!$B$6=P_gras_korn!$D$2," ",IF(P_gras_korn!$B$6=P_gras_korn!$D$3," ",P_gras_korn!P73)))</f>
        <v xml:space="preserve"> </v>
      </c>
      <c r="T61" s="177" t="str">
        <f>IF(P_gras_korn!Q73=0," ",IF(P_gras_korn!$B$6=P_gras_korn!$D$2," ",IF(P_gras_korn!$B$6=P_gras_korn!$D$3," ",P_gras_korn!Q73)))</f>
        <v xml:space="preserve"> </v>
      </c>
      <c r="U61" s="177" t="str">
        <f>IF(P_gras_korn!R73=0," ",IF(P_gras_korn!$B$6=P_gras_korn!$D$2," ",IF(P_gras_korn!$B$6=P_gras_korn!$D$3," ",P_gras_korn!R73)))</f>
        <v xml:space="preserve"> </v>
      </c>
    </row>
    <row r="62" spans="4:21" x14ac:dyDescent="0.2">
      <c r="D62" s="69" t="str">
        <f>IF(P_gras_korn!A74=0," ",P_gras_korn!A74)</f>
        <v>5032 Selbu</v>
      </c>
      <c r="E62" s="177">
        <f>IF(P_gras_korn!B74=0," ",IF(P_gras_korn!$B$6=P_gras_korn!$D$2," ",IF(P_gras_korn!$B$6=P_gras_korn!$D$3," ",P_gras_korn!B74)))</f>
        <v>91</v>
      </c>
      <c r="F62" s="177">
        <f>IF(P_gras_korn!C74=0," ",IF(P_gras_korn!$B$6=P_gras_korn!$D$2," ",IF(P_gras_korn!$B$6=P_gras_korn!$D$3," ",P_gras_korn!C74)))</f>
        <v>70</v>
      </c>
      <c r="G62" s="177">
        <f>IF(P_gras_korn!D74=0," ",IF(P_gras_korn!$B$6=P_gras_korn!$D$2," ",IF(P_gras_korn!$B$6=P_gras_korn!$D$3," ",P_gras_korn!D74)))</f>
        <v>63</v>
      </c>
      <c r="H62" s="177">
        <f>IF(P_gras_korn!E74=0," ",IF(P_gras_korn!$B$6=P_gras_korn!$D$2," ",IF(P_gras_korn!$B$6=P_gras_korn!$D$3," ",P_gras_korn!E74)))</f>
        <v>4</v>
      </c>
      <c r="I62" s="177" t="str">
        <f>IF(P_gras_korn!F74=0," ",IF(P_gras_korn!$B$6=P_gras_korn!$D$2," ",IF(P_gras_korn!$B$6=P_gras_korn!$D$3," ",P_gras_korn!F74)))</f>
        <v xml:space="preserve"> </v>
      </c>
      <c r="J62" s="177">
        <f>IF(P_gras_korn!G74=0," ",IF(P_gras_korn!$B$6=P_gras_korn!$D$2," ",IF(P_gras_korn!$B$6=P_gras_korn!$D$3," ",P_gras_korn!G74)))</f>
        <v>32</v>
      </c>
      <c r="K62" s="177">
        <f>IF(P_gras_korn!H74=0," ",IF(P_gras_korn!$B$6=P_gras_korn!$D$2," ",IF(P_gras_korn!$B$6=P_gras_korn!$D$3," ",P_gras_korn!H74)))</f>
        <v>13</v>
      </c>
      <c r="L62" s="177" t="str">
        <f>IF(P_gras_korn!I74=0," ",IF(P_gras_korn!$B$6=P_gras_korn!$D$2," ",IF(P_gras_korn!$B$6=P_gras_korn!$D$3," ",P_gras_korn!I74)))</f>
        <v xml:space="preserve"> </v>
      </c>
      <c r="M62" s="177" t="str">
        <f>IF(P_gras_korn!J74=0," ",IF(P_gras_korn!$B$6=P_gras_korn!$D$2," ",IF(P_gras_korn!$B$6=P_gras_korn!$D$3," ",P_gras_korn!J74)))</f>
        <v xml:space="preserve"> </v>
      </c>
      <c r="N62" s="177" t="str">
        <f>IF(P_gras_korn!K74=0," ",IF(P_gras_korn!$B$6=P_gras_korn!$D$2," ",IF(P_gras_korn!$B$6=P_gras_korn!$D$3," ",P_gras_korn!K74)))</f>
        <v xml:space="preserve"> </v>
      </c>
      <c r="O62" s="177" t="str">
        <f>IF(P_gras_korn!L74=0," ",IF(P_gras_korn!$B$6=P_gras_korn!$D$2," ",IF(P_gras_korn!$B$6=P_gras_korn!$D$3," ",P_gras_korn!L74)))</f>
        <v xml:space="preserve"> </v>
      </c>
      <c r="P62" s="177" t="str">
        <f>IF(P_gras_korn!M74=0," ",IF(P_gras_korn!$B$6=P_gras_korn!$D$2," ",IF(P_gras_korn!$B$6=P_gras_korn!$D$3," ",P_gras_korn!M74)))</f>
        <v xml:space="preserve"> </v>
      </c>
      <c r="Q62" s="177" t="str">
        <f>IF(P_gras_korn!N74=0," ",IF(P_gras_korn!$B$6=P_gras_korn!$D$2," ",IF(P_gras_korn!$B$6=P_gras_korn!$D$3," ",P_gras_korn!N74)))</f>
        <v xml:space="preserve"> </v>
      </c>
      <c r="R62" s="177" t="str">
        <f>IF(P_gras_korn!O74=0," ",IF(P_gras_korn!$B$6=P_gras_korn!$D$2," ",IF(P_gras_korn!$B$6=P_gras_korn!$D$3," ",P_gras_korn!O74)))</f>
        <v xml:space="preserve"> </v>
      </c>
      <c r="S62" s="177" t="str">
        <f>IF(P_gras_korn!P74=0," ",IF(P_gras_korn!$B$6=P_gras_korn!$D$2," ",IF(P_gras_korn!$B$6=P_gras_korn!$D$3," ",P_gras_korn!P74)))</f>
        <v xml:space="preserve"> </v>
      </c>
      <c r="T62" s="177" t="str">
        <f>IF(P_gras_korn!Q74=0," ",IF(P_gras_korn!$B$6=P_gras_korn!$D$2," ",IF(P_gras_korn!$B$6=P_gras_korn!$D$3," ",P_gras_korn!Q74)))</f>
        <v xml:space="preserve"> </v>
      </c>
      <c r="U62" s="177" t="str">
        <f>IF(P_gras_korn!R74=0," ",IF(P_gras_korn!$B$6=P_gras_korn!$D$2," ",IF(P_gras_korn!$B$6=P_gras_korn!$D$3," ",P_gras_korn!R74)))</f>
        <v xml:space="preserve"> </v>
      </c>
    </row>
    <row r="63" spans="4:21" x14ac:dyDescent="0.2">
      <c r="D63" s="69" t="str">
        <f>IF(P_gras_korn!A75=0," ",P_gras_korn!A75)</f>
        <v>5033 Tydal</v>
      </c>
      <c r="E63" s="177">
        <f>IF(P_gras_korn!B75=0," ",IF(P_gras_korn!$B$6=P_gras_korn!$D$2," ",IF(P_gras_korn!$B$6=P_gras_korn!$D$3," ",P_gras_korn!B75)))</f>
        <v>32</v>
      </c>
      <c r="F63" s="177">
        <f>IF(P_gras_korn!C75=0," ",IF(P_gras_korn!$B$6=P_gras_korn!$D$2," ",IF(P_gras_korn!$B$6=P_gras_korn!$D$3," ",P_gras_korn!C75)))</f>
        <v>25</v>
      </c>
      <c r="G63" s="177">
        <f>IF(P_gras_korn!D75=0," ",IF(P_gras_korn!$B$6=P_gras_korn!$D$2," ",IF(P_gras_korn!$B$6=P_gras_korn!$D$3," ",P_gras_korn!D75)))</f>
        <v>12</v>
      </c>
      <c r="H63" s="177" t="str">
        <f>IF(P_gras_korn!E75=0," ",IF(P_gras_korn!$B$6=P_gras_korn!$D$2," ",IF(P_gras_korn!$B$6=P_gras_korn!$D$3," ",P_gras_korn!E75)))</f>
        <v xml:space="preserve"> </v>
      </c>
      <c r="I63" s="177" t="str">
        <f>IF(P_gras_korn!F75=0," ",IF(P_gras_korn!$B$6=P_gras_korn!$D$2," ",IF(P_gras_korn!$B$6=P_gras_korn!$D$3," ",P_gras_korn!F75)))</f>
        <v xml:space="preserve"> </v>
      </c>
      <c r="J63" s="177" t="str">
        <f>IF(P_gras_korn!G75=0," ",IF(P_gras_korn!$B$6=P_gras_korn!$D$2," ",IF(P_gras_korn!$B$6=P_gras_korn!$D$3," ",P_gras_korn!G75)))</f>
        <v xml:space="preserve"> </v>
      </c>
      <c r="K63" s="177" t="str">
        <f>IF(P_gras_korn!H75=0," ",IF(P_gras_korn!$B$6=P_gras_korn!$D$2," ",IF(P_gras_korn!$B$6=P_gras_korn!$D$3," ",P_gras_korn!H75)))</f>
        <v xml:space="preserve"> </v>
      </c>
      <c r="L63" s="177" t="str">
        <f>IF(P_gras_korn!I75=0," ",IF(P_gras_korn!$B$6=P_gras_korn!$D$2," ",IF(P_gras_korn!$B$6=P_gras_korn!$D$3," ",P_gras_korn!I75)))</f>
        <v xml:space="preserve"> </v>
      </c>
      <c r="M63" s="177" t="str">
        <f>IF(P_gras_korn!J75=0," ",IF(P_gras_korn!$B$6=P_gras_korn!$D$2," ",IF(P_gras_korn!$B$6=P_gras_korn!$D$3," ",P_gras_korn!J75)))</f>
        <v xml:space="preserve"> </v>
      </c>
      <c r="N63" s="177" t="str">
        <f>IF(P_gras_korn!K75=0," ",IF(P_gras_korn!$B$6=P_gras_korn!$D$2," ",IF(P_gras_korn!$B$6=P_gras_korn!$D$3," ",P_gras_korn!K75)))</f>
        <v xml:space="preserve"> </v>
      </c>
      <c r="O63" s="177" t="str">
        <f>IF(P_gras_korn!L75=0," ",IF(P_gras_korn!$B$6=P_gras_korn!$D$2," ",IF(P_gras_korn!$B$6=P_gras_korn!$D$3," ",P_gras_korn!L75)))</f>
        <v xml:space="preserve"> </v>
      </c>
      <c r="P63" s="177" t="str">
        <f>IF(P_gras_korn!M75=0," ",IF(P_gras_korn!$B$6=P_gras_korn!$D$2," ",IF(P_gras_korn!$B$6=P_gras_korn!$D$3," ",P_gras_korn!M75)))</f>
        <v xml:space="preserve"> </v>
      </c>
      <c r="Q63" s="177" t="str">
        <f>IF(P_gras_korn!N75=0," ",IF(P_gras_korn!$B$6=P_gras_korn!$D$2," ",IF(P_gras_korn!$B$6=P_gras_korn!$D$3," ",P_gras_korn!N75)))</f>
        <v xml:space="preserve"> </v>
      </c>
      <c r="R63" s="177" t="str">
        <f>IF(P_gras_korn!O75=0," ",IF(P_gras_korn!$B$6=P_gras_korn!$D$2," ",IF(P_gras_korn!$B$6=P_gras_korn!$D$3," ",P_gras_korn!O75)))</f>
        <v xml:space="preserve"> </v>
      </c>
      <c r="S63" s="177" t="str">
        <f>IF(P_gras_korn!P75=0," ",IF(P_gras_korn!$B$6=P_gras_korn!$D$2," ",IF(P_gras_korn!$B$6=P_gras_korn!$D$3," ",P_gras_korn!P75)))</f>
        <v xml:space="preserve"> </v>
      </c>
      <c r="T63" s="177" t="str">
        <f>IF(P_gras_korn!Q75=0," ",IF(P_gras_korn!$B$6=P_gras_korn!$D$2," ",IF(P_gras_korn!$B$6=P_gras_korn!$D$3," ",P_gras_korn!Q75)))</f>
        <v xml:space="preserve"> </v>
      </c>
      <c r="U63" s="177" t="str">
        <f>IF(P_gras_korn!R75=0," ",IF(P_gras_korn!$B$6=P_gras_korn!$D$2," ",IF(P_gras_korn!$B$6=P_gras_korn!$D$3," ",P_gras_korn!R75)))</f>
        <v xml:space="preserve"> </v>
      </c>
    </row>
    <row r="64" spans="4:21" x14ac:dyDescent="0.2">
      <c r="D64" s="69" t="str">
        <f>IF(P_gras_korn!A76=0," ",P_gras_korn!A76)</f>
        <v>5034 Meråker</v>
      </c>
      <c r="E64" s="177">
        <f>IF(P_gras_korn!B76=0," ",IF(P_gras_korn!$B$6=P_gras_korn!$D$2," ",IF(P_gras_korn!$B$6=P_gras_korn!$D$3," ",P_gras_korn!B76)))</f>
        <v>43</v>
      </c>
      <c r="F64" s="177">
        <f>IF(P_gras_korn!C76=0," ",IF(P_gras_korn!$B$6=P_gras_korn!$D$2," ",IF(P_gras_korn!$B$6=P_gras_korn!$D$3," ",P_gras_korn!C76)))</f>
        <v>36</v>
      </c>
      <c r="G64" s="177">
        <f>IF(P_gras_korn!D76=0," ",IF(P_gras_korn!$B$6=P_gras_korn!$D$2," ",IF(P_gras_korn!$B$6=P_gras_korn!$D$3," ",P_gras_korn!D76)))</f>
        <v>13</v>
      </c>
      <c r="H64" s="177">
        <f>IF(P_gras_korn!E76=0," ",IF(P_gras_korn!$B$6=P_gras_korn!$D$2," ",IF(P_gras_korn!$B$6=P_gras_korn!$D$3," ",P_gras_korn!E76)))</f>
        <v>1</v>
      </c>
      <c r="I64" s="177" t="str">
        <f>IF(P_gras_korn!F76=0," ",IF(P_gras_korn!$B$6=P_gras_korn!$D$2," ",IF(P_gras_korn!$B$6=P_gras_korn!$D$3," ",P_gras_korn!F76)))</f>
        <v xml:space="preserve"> </v>
      </c>
      <c r="J64" s="177">
        <f>IF(P_gras_korn!G76=0," ",IF(P_gras_korn!$B$6=P_gras_korn!$D$2," ",IF(P_gras_korn!$B$6=P_gras_korn!$D$3," ",P_gras_korn!G76)))</f>
        <v>3</v>
      </c>
      <c r="K64" s="177">
        <f>IF(P_gras_korn!H76=0," ",IF(P_gras_korn!$B$6=P_gras_korn!$D$2," ",IF(P_gras_korn!$B$6=P_gras_korn!$D$3," ",P_gras_korn!H76)))</f>
        <v>2</v>
      </c>
      <c r="L64" s="177" t="str">
        <f>IF(P_gras_korn!I76=0," ",IF(P_gras_korn!$B$6=P_gras_korn!$D$2," ",IF(P_gras_korn!$B$6=P_gras_korn!$D$3," ",P_gras_korn!I76)))</f>
        <v xml:space="preserve"> </v>
      </c>
      <c r="M64" s="177" t="str">
        <f>IF(P_gras_korn!J76=0," ",IF(P_gras_korn!$B$6=P_gras_korn!$D$2," ",IF(P_gras_korn!$B$6=P_gras_korn!$D$3," ",P_gras_korn!J76)))</f>
        <v xml:space="preserve"> </v>
      </c>
      <c r="N64" s="177" t="str">
        <f>IF(P_gras_korn!K76=0," ",IF(P_gras_korn!$B$6=P_gras_korn!$D$2," ",IF(P_gras_korn!$B$6=P_gras_korn!$D$3," ",P_gras_korn!K76)))</f>
        <v xml:space="preserve"> </v>
      </c>
      <c r="O64" s="177" t="str">
        <f>IF(P_gras_korn!L76=0," ",IF(P_gras_korn!$B$6=P_gras_korn!$D$2," ",IF(P_gras_korn!$B$6=P_gras_korn!$D$3," ",P_gras_korn!L76)))</f>
        <v xml:space="preserve"> </v>
      </c>
      <c r="P64" s="177" t="str">
        <f>IF(P_gras_korn!M76=0," ",IF(P_gras_korn!$B$6=P_gras_korn!$D$2," ",IF(P_gras_korn!$B$6=P_gras_korn!$D$3," ",P_gras_korn!M76)))</f>
        <v xml:space="preserve"> </v>
      </c>
      <c r="Q64" s="177" t="str">
        <f>IF(P_gras_korn!N76=0," ",IF(P_gras_korn!$B$6=P_gras_korn!$D$2," ",IF(P_gras_korn!$B$6=P_gras_korn!$D$3," ",P_gras_korn!N76)))</f>
        <v xml:space="preserve"> </v>
      </c>
      <c r="R64" s="177" t="str">
        <f>IF(P_gras_korn!O76=0," ",IF(P_gras_korn!$B$6=P_gras_korn!$D$2," ",IF(P_gras_korn!$B$6=P_gras_korn!$D$3," ",P_gras_korn!O76)))</f>
        <v xml:space="preserve"> </v>
      </c>
      <c r="S64" s="177" t="str">
        <f>IF(P_gras_korn!P76=0," ",IF(P_gras_korn!$B$6=P_gras_korn!$D$2," ",IF(P_gras_korn!$B$6=P_gras_korn!$D$3," ",P_gras_korn!P76)))</f>
        <v xml:space="preserve"> </v>
      </c>
      <c r="T64" s="177" t="str">
        <f>IF(P_gras_korn!Q76=0," ",IF(P_gras_korn!$B$6=P_gras_korn!$D$2," ",IF(P_gras_korn!$B$6=P_gras_korn!$D$3," ",P_gras_korn!Q76)))</f>
        <v xml:space="preserve"> </v>
      </c>
      <c r="U64" s="177" t="str">
        <f>IF(P_gras_korn!R76=0," ",IF(P_gras_korn!$B$6=P_gras_korn!$D$2," ",IF(P_gras_korn!$B$6=P_gras_korn!$D$3," ",P_gras_korn!R76)))</f>
        <v xml:space="preserve"> </v>
      </c>
    </row>
    <row r="65" spans="4:21" x14ac:dyDescent="0.2">
      <c r="D65" s="69" t="str">
        <f>IF(P_gras_korn!A77=0," ",P_gras_korn!A77)</f>
        <v>5035 Stjørdal</v>
      </c>
      <c r="E65" s="177">
        <f>IF(P_gras_korn!B77=0," ",IF(P_gras_korn!$B$6=P_gras_korn!$D$2," ",IF(P_gras_korn!$B$6=P_gras_korn!$D$3," ",P_gras_korn!B77)))</f>
        <v>180</v>
      </c>
      <c r="F65" s="177">
        <f>IF(P_gras_korn!C77=0," ",IF(P_gras_korn!$B$6=P_gras_korn!$D$2," ",IF(P_gras_korn!$B$6=P_gras_korn!$D$3," ",P_gras_korn!C77)))</f>
        <v>136</v>
      </c>
      <c r="G65" s="177">
        <f>IF(P_gras_korn!D77=0," ",IF(P_gras_korn!$B$6=P_gras_korn!$D$2," ",IF(P_gras_korn!$B$6=P_gras_korn!$D$3," ",P_gras_korn!D77)))</f>
        <v>55</v>
      </c>
      <c r="H65" s="177">
        <f>IF(P_gras_korn!E77=0," ",IF(P_gras_korn!$B$6=P_gras_korn!$D$2," ",IF(P_gras_korn!$B$6=P_gras_korn!$D$3," ",P_gras_korn!E77)))</f>
        <v>12</v>
      </c>
      <c r="I65" s="177">
        <f>IF(P_gras_korn!F77=0," ",IF(P_gras_korn!$B$6=P_gras_korn!$D$2," ",IF(P_gras_korn!$B$6=P_gras_korn!$D$3," ",P_gras_korn!F77)))</f>
        <v>2</v>
      </c>
      <c r="J65" s="177">
        <f>IF(P_gras_korn!G77=0," ",IF(P_gras_korn!$B$6=P_gras_korn!$D$2," ",IF(P_gras_korn!$B$6=P_gras_korn!$D$3," ",P_gras_korn!G77)))</f>
        <v>160</v>
      </c>
      <c r="K65" s="177">
        <f>IF(P_gras_korn!H77=0," ",IF(P_gras_korn!$B$6=P_gras_korn!$D$2," ",IF(P_gras_korn!$B$6=P_gras_korn!$D$3," ",P_gras_korn!H77)))</f>
        <v>75</v>
      </c>
      <c r="L65" s="177">
        <f>IF(P_gras_korn!I77=0," ",IF(P_gras_korn!$B$6=P_gras_korn!$D$2," ",IF(P_gras_korn!$B$6=P_gras_korn!$D$3," ",P_gras_korn!I77)))</f>
        <v>21</v>
      </c>
      <c r="M65" s="177">
        <f>IF(P_gras_korn!J77=0," ",IF(P_gras_korn!$B$6=P_gras_korn!$D$2," ",IF(P_gras_korn!$B$6=P_gras_korn!$D$3," ",P_gras_korn!J77)))</f>
        <v>15</v>
      </c>
      <c r="N65" s="177">
        <f>IF(P_gras_korn!K77=0," ",IF(P_gras_korn!$B$6=P_gras_korn!$D$2," ",IF(P_gras_korn!$B$6=P_gras_korn!$D$3," ",P_gras_korn!K77)))</f>
        <v>1</v>
      </c>
      <c r="O65" s="177" t="str">
        <f>IF(P_gras_korn!L77=0," ",IF(P_gras_korn!$B$6=P_gras_korn!$D$2," ",IF(P_gras_korn!$B$6=P_gras_korn!$D$3," ",P_gras_korn!L77)))</f>
        <v xml:space="preserve"> </v>
      </c>
      <c r="P65" s="177" t="str">
        <f>IF(P_gras_korn!M77=0," ",IF(P_gras_korn!$B$6=P_gras_korn!$D$2," ",IF(P_gras_korn!$B$6=P_gras_korn!$D$3," ",P_gras_korn!M77)))</f>
        <v xml:space="preserve"> </v>
      </c>
      <c r="Q65" s="177">
        <f>IF(P_gras_korn!N77=0," ",IF(P_gras_korn!$B$6=P_gras_korn!$D$2," ",IF(P_gras_korn!$B$6=P_gras_korn!$D$3," ",P_gras_korn!N77)))</f>
        <v>3</v>
      </c>
      <c r="R65" s="177" t="str">
        <f>IF(P_gras_korn!O77=0," ",IF(P_gras_korn!$B$6=P_gras_korn!$D$2," ",IF(P_gras_korn!$B$6=P_gras_korn!$D$3," ",P_gras_korn!O77)))</f>
        <v xml:space="preserve"> </v>
      </c>
      <c r="S65" s="177">
        <f>IF(P_gras_korn!P77=0," ",IF(P_gras_korn!$B$6=P_gras_korn!$D$2," ",IF(P_gras_korn!$B$6=P_gras_korn!$D$3," ",P_gras_korn!P77)))</f>
        <v>1</v>
      </c>
      <c r="T65" s="177" t="str">
        <f>IF(P_gras_korn!Q77=0," ",IF(P_gras_korn!$B$6=P_gras_korn!$D$2," ",IF(P_gras_korn!$B$6=P_gras_korn!$D$3," ",P_gras_korn!Q77)))</f>
        <v xml:space="preserve"> </v>
      </c>
      <c r="U65" s="177" t="str">
        <f>IF(P_gras_korn!R77=0," ",IF(P_gras_korn!$B$6=P_gras_korn!$D$2," ",IF(P_gras_korn!$B$6=P_gras_korn!$D$3," ",P_gras_korn!R77)))</f>
        <v xml:space="preserve"> </v>
      </c>
    </row>
    <row r="66" spans="4:21" x14ac:dyDescent="0.2">
      <c r="D66" s="69" t="str">
        <f>IF(P_gras_korn!A78=0," ",P_gras_korn!A78)</f>
        <v>5036 Frosta</v>
      </c>
      <c r="E66" s="177">
        <f>IF(P_gras_korn!B78=0," ",IF(P_gras_korn!$B$6=P_gras_korn!$D$2," ",IF(P_gras_korn!$B$6=P_gras_korn!$D$3," ",P_gras_korn!B78)))</f>
        <v>33</v>
      </c>
      <c r="F66" s="177">
        <f>IF(P_gras_korn!C78=0," ",IF(P_gras_korn!$B$6=P_gras_korn!$D$2," ",IF(P_gras_korn!$B$6=P_gras_korn!$D$3," ",P_gras_korn!C78)))</f>
        <v>28</v>
      </c>
      <c r="G66" s="177">
        <f>IF(P_gras_korn!D78=0," ",IF(P_gras_korn!$B$6=P_gras_korn!$D$2," ",IF(P_gras_korn!$B$6=P_gras_korn!$D$3," ",P_gras_korn!D78)))</f>
        <v>7</v>
      </c>
      <c r="H66" s="177">
        <f>IF(P_gras_korn!E78=0," ",IF(P_gras_korn!$B$6=P_gras_korn!$D$2," ",IF(P_gras_korn!$B$6=P_gras_korn!$D$3," ",P_gras_korn!E78)))</f>
        <v>3</v>
      </c>
      <c r="I66" s="177" t="str">
        <f>IF(P_gras_korn!F78=0," ",IF(P_gras_korn!$B$6=P_gras_korn!$D$2," ",IF(P_gras_korn!$B$6=P_gras_korn!$D$3," ",P_gras_korn!F78)))</f>
        <v xml:space="preserve"> </v>
      </c>
      <c r="J66" s="177">
        <f>IF(P_gras_korn!G78=0," ",IF(P_gras_korn!$B$6=P_gras_korn!$D$2," ",IF(P_gras_korn!$B$6=P_gras_korn!$D$3," ",P_gras_korn!G78)))</f>
        <v>50</v>
      </c>
      <c r="K66" s="177">
        <f>IF(P_gras_korn!H78=0," ",IF(P_gras_korn!$B$6=P_gras_korn!$D$2," ",IF(P_gras_korn!$B$6=P_gras_korn!$D$3," ",P_gras_korn!H78)))</f>
        <v>2</v>
      </c>
      <c r="L66" s="177">
        <f>IF(P_gras_korn!I78=0," ",IF(P_gras_korn!$B$6=P_gras_korn!$D$2," ",IF(P_gras_korn!$B$6=P_gras_korn!$D$3," ",P_gras_korn!I78)))</f>
        <v>2</v>
      </c>
      <c r="M66" s="177">
        <f>IF(P_gras_korn!J78=0," ",IF(P_gras_korn!$B$6=P_gras_korn!$D$2," ",IF(P_gras_korn!$B$6=P_gras_korn!$D$3," ",P_gras_korn!J78)))</f>
        <v>3</v>
      </c>
      <c r="N66" s="177" t="str">
        <f>IF(P_gras_korn!K78=0," ",IF(P_gras_korn!$B$6=P_gras_korn!$D$2," ",IF(P_gras_korn!$B$6=P_gras_korn!$D$3," ",P_gras_korn!K78)))</f>
        <v xml:space="preserve"> </v>
      </c>
      <c r="O66" s="177" t="str">
        <f>IF(P_gras_korn!L78=0," ",IF(P_gras_korn!$B$6=P_gras_korn!$D$2," ",IF(P_gras_korn!$B$6=P_gras_korn!$D$3," ",P_gras_korn!L78)))</f>
        <v xml:space="preserve"> </v>
      </c>
      <c r="P66" s="177" t="str">
        <f>IF(P_gras_korn!M78=0," ",IF(P_gras_korn!$B$6=P_gras_korn!$D$2," ",IF(P_gras_korn!$B$6=P_gras_korn!$D$3," ",P_gras_korn!M78)))</f>
        <v xml:space="preserve"> </v>
      </c>
      <c r="Q66" s="177">
        <f>IF(P_gras_korn!N78=0," ",IF(P_gras_korn!$B$6=P_gras_korn!$D$2," ",IF(P_gras_korn!$B$6=P_gras_korn!$D$3," ",P_gras_korn!N78)))</f>
        <v>1</v>
      </c>
      <c r="R66" s="177">
        <f>IF(P_gras_korn!O78=0," ",IF(P_gras_korn!$B$6=P_gras_korn!$D$2," ",IF(P_gras_korn!$B$6=P_gras_korn!$D$3," ",P_gras_korn!O78)))</f>
        <v>1</v>
      </c>
      <c r="S66" s="177">
        <f>IF(P_gras_korn!P78=0," ",IF(P_gras_korn!$B$6=P_gras_korn!$D$2," ",IF(P_gras_korn!$B$6=P_gras_korn!$D$3," ",P_gras_korn!P78)))</f>
        <v>1</v>
      </c>
      <c r="T66" s="177" t="str">
        <f>IF(P_gras_korn!Q78=0," ",IF(P_gras_korn!$B$6=P_gras_korn!$D$2," ",IF(P_gras_korn!$B$6=P_gras_korn!$D$3," ",P_gras_korn!Q78)))</f>
        <v xml:space="preserve"> </v>
      </c>
      <c r="U66" s="177" t="str">
        <f>IF(P_gras_korn!R78=0," ",IF(P_gras_korn!$B$6=P_gras_korn!$D$2," ",IF(P_gras_korn!$B$6=P_gras_korn!$D$3," ",P_gras_korn!R78)))</f>
        <v xml:space="preserve"> </v>
      </c>
    </row>
    <row r="67" spans="4:21" x14ac:dyDescent="0.2">
      <c r="D67" s="69" t="str">
        <f>IF(P_gras_korn!A79=0," ",P_gras_korn!A79)</f>
        <v>5037 Levanger</v>
      </c>
      <c r="E67" s="177">
        <f>IF(P_gras_korn!B79=0," ",IF(P_gras_korn!$B$6=P_gras_korn!$D$2," ",IF(P_gras_korn!$B$6=P_gras_korn!$D$3," ",P_gras_korn!B79)))</f>
        <v>222</v>
      </c>
      <c r="F67" s="177">
        <f>IF(P_gras_korn!C79=0," ",IF(P_gras_korn!$B$6=P_gras_korn!$D$2," ",IF(P_gras_korn!$B$6=P_gras_korn!$D$3," ",P_gras_korn!C79)))</f>
        <v>182</v>
      </c>
      <c r="G67" s="177">
        <f>IF(P_gras_korn!D79=0," ",IF(P_gras_korn!$B$6=P_gras_korn!$D$2," ",IF(P_gras_korn!$B$6=P_gras_korn!$D$3," ",P_gras_korn!D79)))</f>
        <v>70</v>
      </c>
      <c r="H67" s="177">
        <f>IF(P_gras_korn!E79=0," ",IF(P_gras_korn!$B$6=P_gras_korn!$D$2," ",IF(P_gras_korn!$B$6=P_gras_korn!$D$3," ",P_gras_korn!E79)))</f>
        <v>28</v>
      </c>
      <c r="I67" s="177">
        <f>IF(P_gras_korn!F79=0," ",IF(P_gras_korn!$B$6=P_gras_korn!$D$2," ",IF(P_gras_korn!$B$6=P_gras_korn!$D$3," ",P_gras_korn!F79)))</f>
        <v>2</v>
      </c>
      <c r="J67" s="177">
        <f>IF(P_gras_korn!G79=0," ",IF(P_gras_korn!$B$6=P_gras_korn!$D$2," ",IF(P_gras_korn!$B$6=P_gras_korn!$D$3," ",P_gras_korn!G79)))</f>
        <v>228</v>
      </c>
      <c r="K67" s="177">
        <f>IF(P_gras_korn!H79=0," ",IF(P_gras_korn!$B$6=P_gras_korn!$D$2," ",IF(P_gras_korn!$B$6=P_gras_korn!$D$3," ",P_gras_korn!H79)))</f>
        <v>19</v>
      </c>
      <c r="L67" s="177">
        <f>IF(P_gras_korn!I79=0," ",IF(P_gras_korn!$B$6=P_gras_korn!$D$2," ",IF(P_gras_korn!$B$6=P_gras_korn!$D$3," ",P_gras_korn!I79)))</f>
        <v>16</v>
      </c>
      <c r="M67" s="177">
        <f>IF(P_gras_korn!J79=0," ",IF(P_gras_korn!$B$6=P_gras_korn!$D$2," ",IF(P_gras_korn!$B$6=P_gras_korn!$D$3," ",P_gras_korn!J79)))</f>
        <v>26</v>
      </c>
      <c r="N67" s="177">
        <f>IF(P_gras_korn!K79=0," ",IF(P_gras_korn!$B$6=P_gras_korn!$D$2," ",IF(P_gras_korn!$B$6=P_gras_korn!$D$3," ",P_gras_korn!K79)))</f>
        <v>1</v>
      </c>
      <c r="O67" s="177" t="str">
        <f>IF(P_gras_korn!L79=0," ",IF(P_gras_korn!$B$6=P_gras_korn!$D$2," ",IF(P_gras_korn!$B$6=P_gras_korn!$D$3," ",P_gras_korn!L79)))</f>
        <v xml:space="preserve"> </v>
      </c>
      <c r="P67" s="177" t="str">
        <f>IF(P_gras_korn!M79=0," ",IF(P_gras_korn!$B$6=P_gras_korn!$D$2," ",IF(P_gras_korn!$B$6=P_gras_korn!$D$3," ",P_gras_korn!M79)))</f>
        <v xml:space="preserve"> </v>
      </c>
      <c r="Q67" s="177">
        <f>IF(P_gras_korn!N79=0," ",IF(P_gras_korn!$B$6=P_gras_korn!$D$2," ",IF(P_gras_korn!$B$6=P_gras_korn!$D$3," ",P_gras_korn!N79)))</f>
        <v>4</v>
      </c>
      <c r="R67" s="177">
        <f>IF(P_gras_korn!O79=0," ",IF(P_gras_korn!$B$6=P_gras_korn!$D$2," ",IF(P_gras_korn!$B$6=P_gras_korn!$D$3," ",P_gras_korn!O79)))</f>
        <v>3</v>
      </c>
      <c r="S67" s="177" t="str">
        <f>IF(P_gras_korn!P79=0," ",IF(P_gras_korn!$B$6=P_gras_korn!$D$2," ",IF(P_gras_korn!$B$6=P_gras_korn!$D$3," ",P_gras_korn!P79)))</f>
        <v xml:space="preserve"> </v>
      </c>
      <c r="T67" s="177">
        <f>IF(P_gras_korn!Q79=0," ",IF(P_gras_korn!$B$6=P_gras_korn!$D$2," ",IF(P_gras_korn!$B$6=P_gras_korn!$D$3," ",P_gras_korn!Q79)))</f>
        <v>1</v>
      </c>
      <c r="U67" s="177" t="str">
        <f>IF(P_gras_korn!R79=0," ",IF(P_gras_korn!$B$6=P_gras_korn!$D$2," ",IF(P_gras_korn!$B$6=P_gras_korn!$D$3," ",P_gras_korn!R79)))</f>
        <v xml:space="preserve"> </v>
      </c>
    </row>
    <row r="68" spans="4:21" x14ac:dyDescent="0.2">
      <c r="D68" s="69" t="str">
        <f>IF(P_gras_korn!A80=0," ",P_gras_korn!A80)</f>
        <v>5038 Verdal</v>
      </c>
      <c r="E68" s="177">
        <f>IF(P_gras_korn!B80=0," ",IF(P_gras_korn!$B$6=P_gras_korn!$D$2," ",IF(P_gras_korn!$B$6=P_gras_korn!$D$3," ",P_gras_korn!B80)))</f>
        <v>184</v>
      </c>
      <c r="F68" s="177">
        <f>IF(P_gras_korn!C80=0," ",IF(P_gras_korn!$B$6=P_gras_korn!$D$2," ",IF(P_gras_korn!$B$6=P_gras_korn!$D$3," ",P_gras_korn!C80)))</f>
        <v>135</v>
      </c>
      <c r="G68" s="177">
        <f>IF(P_gras_korn!D80=0," ",IF(P_gras_korn!$B$6=P_gras_korn!$D$2," ",IF(P_gras_korn!$B$6=P_gras_korn!$D$3," ",P_gras_korn!D80)))</f>
        <v>47</v>
      </c>
      <c r="H68" s="177">
        <f>IF(P_gras_korn!E80=0," ",IF(P_gras_korn!$B$6=P_gras_korn!$D$2," ",IF(P_gras_korn!$B$6=P_gras_korn!$D$3," ",P_gras_korn!E80)))</f>
        <v>27</v>
      </c>
      <c r="I68" s="177">
        <f>IF(P_gras_korn!F80=0," ",IF(P_gras_korn!$B$6=P_gras_korn!$D$2," ",IF(P_gras_korn!$B$6=P_gras_korn!$D$3," ",P_gras_korn!F80)))</f>
        <v>1</v>
      </c>
      <c r="J68" s="177">
        <f>IF(P_gras_korn!G80=0," ",IF(P_gras_korn!$B$6=P_gras_korn!$D$2," ",IF(P_gras_korn!$B$6=P_gras_korn!$D$3," ",P_gras_korn!G80)))</f>
        <v>148</v>
      </c>
      <c r="K68" s="177">
        <f>IF(P_gras_korn!H80=0," ",IF(P_gras_korn!$B$6=P_gras_korn!$D$2," ",IF(P_gras_korn!$B$6=P_gras_korn!$D$3," ",P_gras_korn!H80)))</f>
        <v>28</v>
      </c>
      <c r="L68" s="177">
        <f>IF(P_gras_korn!I80=0," ",IF(P_gras_korn!$B$6=P_gras_korn!$D$2," ",IF(P_gras_korn!$B$6=P_gras_korn!$D$3," ",P_gras_korn!I80)))</f>
        <v>18</v>
      </c>
      <c r="M68" s="177">
        <f>IF(P_gras_korn!J80=0," ",IF(P_gras_korn!$B$6=P_gras_korn!$D$2," ",IF(P_gras_korn!$B$6=P_gras_korn!$D$3," ",P_gras_korn!J80)))</f>
        <v>5</v>
      </c>
      <c r="N68" s="177" t="str">
        <f>IF(P_gras_korn!K80=0," ",IF(P_gras_korn!$B$6=P_gras_korn!$D$2," ",IF(P_gras_korn!$B$6=P_gras_korn!$D$3," ",P_gras_korn!K80)))</f>
        <v xml:space="preserve"> </v>
      </c>
      <c r="O68" s="177">
        <f>IF(P_gras_korn!L80=0," ",IF(P_gras_korn!$B$6=P_gras_korn!$D$2," ",IF(P_gras_korn!$B$6=P_gras_korn!$D$3," ",P_gras_korn!L80)))</f>
        <v>1</v>
      </c>
      <c r="P68" s="177" t="str">
        <f>IF(P_gras_korn!M80=0," ",IF(P_gras_korn!$B$6=P_gras_korn!$D$2," ",IF(P_gras_korn!$B$6=P_gras_korn!$D$3," ",P_gras_korn!M80)))</f>
        <v xml:space="preserve"> </v>
      </c>
      <c r="Q68" s="177" t="str">
        <f>IF(P_gras_korn!N80=0," ",IF(P_gras_korn!$B$6=P_gras_korn!$D$2," ",IF(P_gras_korn!$B$6=P_gras_korn!$D$3," ",P_gras_korn!N80)))</f>
        <v xml:space="preserve"> </v>
      </c>
      <c r="R68" s="177" t="str">
        <f>IF(P_gras_korn!O80=0," ",IF(P_gras_korn!$B$6=P_gras_korn!$D$2," ",IF(P_gras_korn!$B$6=P_gras_korn!$D$3," ",P_gras_korn!O80)))</f>
        <v xml:space="preserve"> </v>
      </c>
      <c r="S68" s="177" t="str">
        <f>IF(P_gras_korn!P80=0," ",IF(P_gras_korn!$B$6=P_gras_korn!$D$2," ",IF(P_gras_korn!$B$6=P_gras_korn!$D$3," ",P_gras_korn!P80)))</f>
        <v xml:space="preserve"> </v>
      </c>
      <c r="T68" s="177" t="str">
        <f>IF(P_gras_korn!Q80=0," ",IF(P_gras_korn!$B$6=P_gras_korn!$D$2," ",IF(P_gras_korn!$B$6=P_gras_korn!$D$3," ",P_gras_korn!Q80)))</f>
        <v xml:space="preserve"> </v>
      </c>
      <c r="U68" s="177" t="str">
        <f>IF(P_gras_korn!R80=0," ",IF(P_gras_korn!$B$6=P_gras_korn!$D$2," ",IF(P_gras_korn!$B$6=P_gras_korn!$D$3," ",P_gras_korn!R80)))</f>
        <v xml:space="preserve"> </v>
      </c>
    </row>
    <row r="69" spans="4:21" x14ac:dyDescent="0.2">
      <c r="D69" s="69" t="str">
        <f>IF(P_gras_korn!A81=0," ",P_gras_korn!A81)</f>
        <v>5041 Snåsa</v>
      </c>
      <c r="E69" s="177">
        <f>IF(P_gras_korn!B81=0," ",IF(P_gras_korn!$B$6=P_gras_korn!$D$2," ",IF(P_gras_korn!$B$6=P_gras_korn!$D$3," ",P_gras_korn!B81)))</f>
        <v>84</v>
      </c>
      <c r="F69" s="177">
        <f>IF(P_gras_korn!C81=0," ",IF(P_gras_korn!$B$6=P_gras_korn!$D$2," ",IF(P_gras_korn!$B$6=P_gras_korn!$D$3," ",P_gras_korn!C81)))</f>
        <v>71</v>
      </c>
      <c r="G69" s="177">
        <f>IF(P_gras_korn!D81=0," ",IF(P_gras_korn!$B$6=P_gras_korn!$D$2," ",IF(P_gras_korn!$B$6=P_gras_korn!$D$3," ",P_gras_korn!D81)))</f>
        <v>27</v>
      </c>
      <c r="H69" s="177">
        <f>IF(P_gras_korn!E81=0," ",IF(P_gras_korn!$B$6=P_gras_korn!$D$2," ",IF(P_gras_korn!$B$6=P_gras_korn!$D$3," ",P_gras_korn!E81)))</f>
        <v>16</v>
      </c>
      <c r="I69" s="177" t="str">
        <f>IF(P_gras_korn!F81=0," ",IF(P_gras_korn!$B$6=P_gras_korn!$D$2," ",IF(P_gras_korn!$B$6=P_gras_korn!$D$3," ",P_gras_korn!F81)))</f>
        <v xml:space="preserve"> </v>
      </c>
      <c r="J69" s="177">
        <f>IF(P_gras_korn!G81=0," ",IF(P_gras_korn!$B$6=P_gras_korn!$D$2," ",IF(P_gras_korn!$B$6=P_gras_korn!$D$3," ",P_gras_korn!G81)))</f>
        <v>45</v>
      </c>
      <c r="K69" s="177">
        <f>IF(P_gras_korn!H81=0," ",IF(P_gras_korn!$B$6=P_gras_korn!$D$2," ",IF(P_gras_korn!$B$6=P_gras_korn!$D$3," ",P_gras_korn!H81)))</f>
        <v>19</v>
      </c>
      <c r="L69" s="177">
        <f>IF(P_gras_korn!I81=0," ",IF(P_gras_korn!$B$6=P_gras_korn!$D$2," ",IF(P_gras_korn!$B$6=P_gras_korn!$D$3," ",P_gras_korn!I81)))</f>
        <v>2</v>
      </c>
      <c r="M69" s="177">
        <f>IF(P_gras_korn!J81=0," ",IF(P_gras_korn!$B$6=P_gras_korn!$D$2," ",IF(P_gras_korn!$B$6=P_gras_korn!$D$3," ",P_gras_korn!J81)))</f>
        <v>1</v>
      </c>
      <c r="N69" s="177" t="str">
        <f>IF(P_gras_korn!K81=0," ",IF(P_gras_korn!$B$6=P_gras_korn!$D$2," ",IF(P_gras_korn!$B$6=P_gras_korn!$D$3," ",P_gras_korn!K81)))</f>
        <v xml:space="preserve"> </v>
      </c>
      <c r="O69" s="177" t="str">
        <f>IF(P_gras_korn!L81=0," ",IF(P_gras_korn!$B$6=P_gras_korn!$D$2," ",IF(P_gras_korn!$B$6=P_gras_korn!$D$3," ",P_gras_korn!L81)))</f>
        <v xml:space="preserve"> </v>
      </c>
      <c r="P69" s="177">
        <f>IF(P_gras_korn!M81=0," ",IF(P_gras_korn!$B$6=P_gras_korn!$D$2," ",IF(P_gras_korn!$B$6=P_gras_korn!$D$3," ",P_gras_korn!M81)))</f>
        <v>1</v>
      </c>
      <c r="Q69" s="177">
        <f>IF(P_gras_korn!N81=0," ",IF(P_gras_korn!$B$6=P_gras_korn!$D$2," ",IF(P_gras_korn!$B$6=P_gras_korn!$D$3," ",P_gras_korn!N81)))</f>
        <v>1</v>
      </c>
      <c r="R69" s="177">
        <f>IF(P_gras_korn!O81=0," ",IF(P_gras_korn!$B$6=P_gras_korn!$D$2," ",IF(P_gras_korn!$B$6=P_gras_korn!$D$3," ",P_gras_korn!O81)))</f>
        <v>2</v>
      </c>
      <c r="S69" s="177" t="str">
        <f>IF(P_gras_korn!P81=0," ",IF(P_gras_korn!$B$6=P_gras_korn!$D$2," ",IF(P_gras_korn!$B$6=P_gras_korn!$D$3," ",P_gras_korn!P81)))</f>
        <v xml:space="preserve"> </v>
      </c>
      <c r="T69" s="177" t="str">
        <f>IF(P_gras_korn!Q81=0," ",IF(P_gras_korn!$B$6=P_gras_korn!$D$2," ",IF(P_gras_korn!$B$6=P_gras_korn!$D$3," ",P_gras_korn!Q81)))</f>
        <v xml:space="preserve"> </v>
      </c>
      <c r="U69" s="177" t="str">
        <f>IF(P_gras_korn!R81=0," ",IF(P_gras_korn!$B$6=P_gras_korn!$D$2," ",IF(P_gras_korn!$B$6=P_gras_korn!$D$3," ",P_gras_korn!R81)))</f>
        <v xml:space="preserve"> </v>
      </c>
    </row>
    <row r="70" spans="4:21" x14ac:dyDescent="0.2">
      <c r="D70" s="69" t="str">
        <f>IF(P_gras_korn!A82=0," ",P_gras_korn!A82)</f>
        <v>5042 Lierne</v>
      </c>
      <c r="E70" s="177">
        <f>IF(P_gras_korn!B82=0," ",IF(P_gras_korn!$B$6=P_gras_korn!$D$2," ",IF(P_gras_korn!$B$6=P_gras_korn!$D$3," ",P_gras_korn!B82)))</f>
        <v>45</v>
      </c>
      <c r="F70" s="177">
        <f>IF(P_gras_korn!C82=0," ",IF(P_gras_korn!$B$6=P_gras_korn!$D$2," ",IF(P_gras_korn!$B$6=P_gras_korn!$D$3," ",P_gras_korn!C82)))</f>
        <v>23</v>
      </c>
      <c r="G70" s="177">
        <f>IF(P_gras_korn!D82=0," ",IF(P_gras_korn!$B$6=P_gras_korn!$D$2," ",IF(P_gras_korn!$B$6=P_gras_korn!$D$3," ",P_gras_korn!D82)))</f>
        <v>18</v>
      </c>
      <c r="H70" s="177">
        <f>IF(P_gras_korn!E82=0," ",IF(P_gras_korn!$B$6=P_gras_korn!$D$2," ",IF(P_gras_korn!$B$6=P_gras_korn!$D$3," ",P_gras_korn!E82)))</f>
        <v>2</v>
      </c>
      <c r="I70" s="177" t="str">
        <f>IF(P_gras_korn!F82=0," ",IF(P_gras_korn!$B$6=P_gras_korn!$D$2," ",IF(P_gras_korn!$B$6=P_gras_korn!$D$3," ",P_gras_korn!F82)))</f>
        <v xml:space="preserve"> </v>
      </c>
      <c r="J70" s="177" t="str">
        <f>IF(P_gras_korn!G82=0," ",IF(P_gras_korn!$B$6=P_gras_korn!$D$2," ",IF(P_gras_korn!$B$6=P_gras_korn!$D$3," ",P_gras_korn!G82)))</f>
        <v xml:space="preserve"> </v>
      </c>
      <c r="K70" s="177" t="str">
        <f>IF(P_gras_korn!H82=0," ",IF(P_gras_korn!$B$6=P_gras_korn!$D$2," ",IF(P_gras_korn!$B$6=P_gras_korn!$D$3," ",P_gras_korn!H82)))</f>
        <v xml:space="preserve"> </v>
      </c>
      <c r="L70" s="177" t="str">
        <f>IF(P_gras_korn!I82=0," ",IF(P_gras_korn!$B$6=P_gras_korn!$D$2," ",IF(P_gras_korn!$B$6=P_gras_korn!$D$3," ",P_gras_korn!I82)))</f>
        <v xml:space="preserve"> </v>
      </c>
      <c r="M70" s="177" t="str">
        <f>IF(P_gras_korn!J82=0," ",IF(P_gras_korn!$B$6=P_gras_korn!$D$2," ",IF(P_gras_korn!$B$6=P_gras_korn!$D$3," ",P_gras_korn!J82)))</f>
        <v xml:space="preserve"> </v>
      </c>
      <c r="N70" s="177" t="str">
        <f>IF(P_gras_korn!K82=0," ",IF(P_gras_korn!$B$6=P_gras_korn!$D$2," ",IF(P_gras_korn!$B$6=P_gras_korn!$D$3," ",P_gras_korn!K82)))</f>
        <v xml:space="preserve"> </v>
      </c>
      <c r="O70" s="177" t="str">
        <f>IF(P_gras_korn!L82=0," ",IF(P_gras_korn!$B$6=P_gras_korn!$D$2," ",IF(P_gras_korn!$B$6=P_gras_korn!$D$3," ",P_gras_korn!L82)))</f>
        <v xml:space="preserve"> </v>
      </c>
      <c r="P70" s="177" t="str">
        <f>IF(P_gras_korn!M82=0," ",IF(P_gras_korn!$B$6=P_gras_korn!$D$2," ",IF(P_gras_korn!$B$6=P_gras_korn!$D$3," ",P_gras_korn!M82)))</f>
        <v xml:space="preserve"> </v>
      </c>
      <c r="Q70" s="177" t="str">
        <f>IF(P_gras_korn!N82=0," ",IF(P_gras_korn!$B$6=P_gras_korn!$D$2," ",IF(P_gras_korn!$B$6=P_gras_korn!$D$3," ",P_gras_korn!N82)))</f>
        <v xml:space="preserve"> </v>
      </c>
      <c r="R70" s="177" t="str">
        <f>IF(P_gras_korn!O82=0," ",IF(P_gras_korn!$B$6=P_gras_korn!$D$2," ",IF(P_gras_korn!$B$6=P_gras_korn!$D$3," ",P_gras_korn!O82)))</f>
        <v xml:space="preserve"> </v>
      </c>
      <c r="S70" s="177" t="str">
        <f>IF(P_gras_korn!P82=0," ",IF(P_gras_korn!$B$6=P_gras_korn!$D$2," ",IF(P_gras_korn!$B$6=P_gras_korn!$D$3," ",P_gras_korn!P82)))</f>
        <v xml:space="preserve"> </v>
      </c>
      <c r="T70" s="177" t="str">
        <f>IF(P_gras_korn!Q82=0," ",IF(P_gras_korn!$B$6=P_gras_korn!$D$2," ",IF(P_gras_korn!$B$6=P_gras_korn!$D$3," ",P_gras_korn!Q82)))</f>
        <v xml:space="preserve"> </v>
      </c>
      <c r="U70" s="177" t="str">
        <f>IF(P_gras_korn!R82=0," ",IF(P_gras_korn!$B$6=P_gras_korn!$D$2," ",IF(P_gras_korn!$B$6=P_gras_korn!$D$3," ",P_gras_korn!R82)))</f>
        <v xml:space="preserve"> </v>
      </c>
    </row>
    <row r="71" spans="4:21" x14ac:dyDescent="0.2">
      <c r="D71" s="69" t="str">
        <f>IF(P_gras_korn!A83=0," ",P_gras_korn!A83)</f>
        <v>5043 Røyrvik</v>
      </c>
      <c r="E71" s="177">
        <f>IF(P_gras_korn!B83=0," ",IF(P_gras_korn!$B$6=P_gras_korn!$D$2," ",IF(P_gras_korn!$B$6=P_gras_korn!$D$3," ",P_gras_korn!B83)))</f>
        <v>16</v>
      </c>
      <c r="F71" s="177">
        <f>IF(P_gras_korn!C83=0," ",IF(P_gras_korn!$B$6=P_gras_korn!$D$2," ",IF(P_gras_korn!$B$6=P_gras_korn!$D$3," ",P_gras_korn!C83)))</f>
        <v>8</v>
      </c>
      <c r="G71" s="177">
        <f>IF(P_gras_korn!D83=0," ",IF(P_gras_korn!$B$6=P_gras_korn!$D$2," ",IF(P_gras_korn!$B$6=P_gras_korn!$D$3," ",P_gras_korn!D83)))</f>
        <v>5</v>
      </c>
      <c r="H71" s="177" t="str">
        <f>IF(P_gras_korn!E83=0," ",IF(P_gras_korn!$B$6=P_gras_korn!$D$2," ",IF(P_gras_korn!$B$6=P_gras_korn!$D$3," ",P_gras_korn!E83)))</f>
        <v xml:space="preserve"> </v>
      </c>
      <c r="I71" s="177" t="str">
        <f>IF(P_gras_korn!F83=0," ",IF(P_gras_korn!$B$6=P_gras_korn!$D$2," ",IF(P_gras_korn!$B$6=P_gras_korn!$D$3," ",P_gras_korn!F83)))</f>
        <v xml:space="preserve"> </v>
      </c>
      <c r="J71" s="177" t="str">
        <f>IF(P_gras_korn!G83=0," ",IF(P_gras_korn!$B$6=P_gras_korn!$D$2," ",IF(P_gras_korn!$B$6=P_gras_korn!$D$3," ",P_gras_korn!G83)))</f>
        <v xml:space="preserve"> </v>
      </c>
      <c r="K71" s="177" t="str">
        <f>IF(P_gras_korn!H83=0," ",IF(P_gras_korn!$B$6=P_gras_korn!$D$2," ",IF(P_gras_korn!$B$6=P_gras_korn!$D$3," ",P_gras_korn!H83)))</f>
        <v xml:space="preserve"> </v>
      </c>
      <c r="L71" s="177" t="str">
        <f>IF(P_gras_korn!I83=0," ",IF(P_gras_korn!$B$6=P_gras_korn!$D$2," ",IF(P_gras_korn!$B$6=P_gras_korn!$D$3," ",P_gras_korn!I83)))</f>
        <v xml:space="preserve"> </v>
      </c>
      <c r="M71" s="177" t="str">
        <f>IF(P_gras_korn!J83=0," ",IF(P_gras_korn!$B$6=P_gras_korn!$D$2," ",IF(P_gras_korn!$B$6=P_gras_korn!$D$3," ",P_gras_korn!J83)))</f>
        <v xml:space="preserve"> </v>
      </c>
      <c r="N71" s="177" t="str">
        <f>IF(P_gras_korn!K83=0," ",IF(P_gras_korn!$B$6=P_gras_korn!$D$2," ",IF(P_gras_korn!$B$6=P_gras_korn!$D$3," ",P_gras_korn!K83)))</f>
        <v xml:space="preserve"> </v>
      </c>
      <c r="O71" s="177" t="str">
        <f>IF(P_gras_korn!L83=0," ",IF(P_gras_korn!$B$6=P_gras_korn!$D$2," ",IF(P_gras_korn!$B$6=P_gras_korn!$D$3," ",P_gras_korn!L83)))</f>
        <v xml:space="preserve"> </v>
      </c>
      <c r="P71" s="177" t="str">
        <f>IF(P_gras_korn!M83=0," ",IF(P_gras_korn!$B$6=P_gras_korn!$D$2," ",IF(P_gras_korn!$B$6=P_gras_korn!$D$3," ",P_gras_korn!M83)))</f>
        <v xml:space="preserve"> </v>
      </c>
      <c r="Q71" s="177" t="str">
        <f>IF(P_gras_korn!N83=0," ",IF(P_gras_korn!$B$6=P_gras_korn!$D$2," ",IF(P_gras_korn!$B$6=P_gras_korn!$D$3," ",P_gras_korn!N83)))</f>
        <v xml:space="preserve"> </v>
      </c>
      <c r="R71" s="177" t="str">
        <f>IF(P_gras_korn!O83=0," ",IF(P_gras_korn!$B$6=P_gras_korn!$D$2," ",IF(P_gras_korn!$B$6=P_gras_korn!$D$3," ",P_gras_korn!O83)))</f>
        <v xml:space="preserve"> </v>
      </c>
      <c r="S71" s="177" t="str">
        <f>IF(P_gras_korn!P83=0," ",IF(P_gras_korn!$B$6=P_gras_korn!$D$2," ",IF(P_gras_korn!$B$6=P_gras_korn!$D$3," ",P_gras_korn!P83)))</f>
        <v xml:space="preserve"> </v>
      </c>
      <c r="T71" s="177" t="str">
        <f>IF(P_gras_korn!Q83=0," ",IF(P_gras_korn!$B$6=P_gras_korn!$D$2," ",IF(P_gras_korn!$B$6=P_gras_korn!$D$3," ",P_gras_korn!Q83)))</f>
        <v xml:space="preserve"> </v>
      </c>
      <c r="U71" s="177" t="str">
        <f>IF(P_gras_korn!R83=0," ",IF(P_gras_korn!$B$6=P_gras_korn!$D$2," ",IF(P_gras_korn!$B$6=P_gras_korn!$D$3," ",P_gras_korn!R83)))</f>
        <v xml:space="preserve"> </v>
      </c>
    </row>
    <row r="72" spans="4:21" x14ac:dyDescent="0.2">
      <c r="D72" s="69" t="str">
        <f>IF(P_gras_korn!A84=0," ",P_gras_korn!A84)</f>
        <v>5044 Namsskogan</v>
      </c>
      <c r="E72" s="177">
        <f>IF(P_gras_korn!B84=0," ",IF(P_gras_korn!$B$6=P_gras_korn!$D$2," ",IF(P_gras_korn!$B$6=P_gras_korn!$D$3," ",P_gras_korn!B84)))</f>
        <v>20</v>
      </c>
      <c r="F72" s="177">
        <f>IF(P_gras_korn!C84=0," ",IF(P_gras_korn!$B$6=P_gras_korn!$D$2," ",IF(P_gras_korn!$B$6=P_gras_korn!$D$3," ",P_gras_korn!C84)))</f>
        <v>8</v>
      </c>
      <c r="G72" s="177">
        <f>IF(P_gras_korn!D84=0," ",IF(P_gras_korn!$B$6=P_gras_korn!$D$2," ",IF(P_gras_korn!$B$6=P_gras_korn!$D$3," ",P_gras_korn!D84)))</f>
        <v>2</v>
      </c>
      <c r="H72" s="177">
        <f>IF(P_gras_korn!E84=0," ",IF(P_gras_korn!$B$6=P_gras_korn!$D$2," ",IF(P_gras_korn!$B$6=P_gras_korn!$D$3," ",P_gras_korn!E84)))</f>
        <v>2</v>
      </c>
      <c r="I72" s="177" t="str">
        <f>IF(P_gras_korn!F84=0," ",IF(P_gras_korn!$B$6=P_gras_korn!$D$2," ",IF(P_gras_korn!$B$6=P_gras_korn!$D$3," ",P_gras_korn!F84)))</f>
        <v xml:space="preserve"> </v>
      </c>
      <c r="J72" s="177" t="str">
        <f>IF(P_gras_korn!G84=0," ",IF(P_gras_korn!$B$6=P_gras_korn!$D$2," ",IF(P_gras_korn!$B$6=P_gras_korn!$D$3," ",P_gras_korn!G84)))</f>
        <v xml:space="preserve"> </v>
      </c>
      <c r="K72" s="177" t="str">
        <f>IF(P_gras_korn!H84=0," ",IF(P_gras_korn!$B$6=P_gras_korn!$D$2," ",IF(P_gras_korn!$B$6=P_gras_korn!$D$3," ",P_gras_korn!H84)))</f>
        <v xml:space="preserve"> </v>
      </c>
      <c r="L72" s="177" t="str">
        <f>IF(P_gras_korn!I84=0," ",IF(P_gras_korn!$B$6=P_gras_korn!$D$2," ",IF(P_gras_korn!$B$6=P_gras_korn!$D$3," ",P_gras_korn!I84)))</f>
        <v xml:space="preserve"> </v>
      </c>
      <c r="M72" s="177" t="str">
        <f>IF(P_gras_korn!J84=0," ",IF(P_gras_korn!$B$6=P_gras_korn!$D$2," ",IF(P_gras_korn!$B$6=P_gras_korn!$D$3," ",P_gras_korn!J84)))</f>
        <v xml:space="preserve"> </v>
      </c>
      <c r="N72" s="177" t="str">
        <f>IF(P_gras_korn!K84=0," ",IF(P_gras_korn!$B$6=P_gras_korn!$D$2," ",IF(P_gras_korn!$B$6=P_gras_korn!$D$3," ",P_gras_korn!K84)))</f>
        <v xml:space="preserve"> </v>
      </c>
      <c r="O72" s="177" t="str">
        <f>IF(P_gras_korn!L84=0," ",IF(P_gras_korn!$B$6=P_gras_korn!$D$2," ",IF(P_gras_korn!$B$6=P_gras_korn!$D$3," ",P_gras_korn!L84)))</f>
        <v xml:space="preserve"> </v>
      </c>
      <c r="P72" s="177" t="str">
        <f>IF(P_gras_korn!M84=0," ",IF(P_gras_korn!$B$6=P_gras_korn!$D$2," ",IF(P_gras_korn!$B$6=P_gras_korn!$D$3," ",P_gras_korn!M84)))</f>
        <v xml:space="preserve"> </v>
      </c>
      <c r="Q72" s="177" t="str">
        <f>IF(P_gras_korn!N84=0," ",IF(P_gras_korn!$B$6=P_gras_korn!$D$2," ",IF(P_gras_korn!$B$6=P_gras_korn!$D$3," ",P_gras_korn!N84)))</f>
        <v xml:space="preserve"> </v>
      </c>
      <c r="R72" s="177" t="str">
        <f>IF(P_gras_korn!O84=0," ",IF(P_gras_korn!$B$6=P_gras_korn!$D$2," ",IF(P_gras_korn!$B$6=P_gras_korn!$D$3," ",P_gras_korn!O84)))</f>
        <v xml:space="preserve"> </v>
      </c>
      <c r="S72" s="177" t="str">
        <f>IF(P_gras_korn!P84=0," ",IF(P_gras_korn!$B$6=P_gras_korn!$D$2," ",IF(P_gras_korn!$B$6=P_gras_korn!$D$3," ",P_gras_korn!P84)))</f>
        <v xml:space="preserve"> </v>
      </c>
      <c r="T72" s="177" t="str">
        <f>IF(P_gras_korn!Q84=0," ",IF(P_gras_korn!$B$6=P_gras_korn!$D$2," ",IF(P_gras_korn!$B$6=P_gras_korn!$D$3," ",P_gras_korn!Q84)))</f>
        <v xml:space="preserve"> </v>
      </c>
      <c r="U72" s="177" t="str">
        <f>IF(P_gras_korn!R84=0," ",IF(P_gras_korn!$B$6=P_gras_korn!$D$2," ",IF(P_gras_korn!$B$6=P_gras_korn!$D$3," ",P_gras_korn!R84)))</f>
        <v xml:space="preserve"> </v>
      </c>
    </row>
    <row r="73" spans="4:21" x14ac:dyDescent="0.2">
      <c r="D73" s="69" t="str">
        <f>IF(P_gras_korn!A85=0," ",P_gras_korn!A85)</f>
        <v>5045 Grong</v>
      </c>
      <c r="E73" s="177">
        <f>IF(P_gras_korn!B85=0," ",IF(P_gras_korn!$B$6=P_gras_korn!$D$2," ",IF(P_gras_korn!$B$6=P_gras_korn!$D$3," ",P_gras_korn!B85)))</f>
        <v>41</v>
      </c>
      <c r="F73" s="177">
        <f>IF(P_gras_korn!C85=0," ",IF(P_gras_korn!$B$6=P_gras_korn!$D$2," ",IF(P_gras_korn!$B$6=P_gras_korn!$D$3," ",P_gras_korn!C85)))</f>
        <v>29</v>
      </c>
      <c r="G73" s="177">
        <f>IF(P_gras_korn!D85=0," ",IF(P_gras_korn!$B$6=P_gras_korn!$D$2," ",IF(P_gras_korn!$B$6=P_gras_korn!$D$3," ",P_gras_korn!D85)))</f>
        <v>4</v>
      </c>
      <c r="H73" s="177">
        <f>IF(P_gras_korn!E85=0," ",IF(P_gras_korn!$B$6=P_gras_korn!$D$2," ",IF(P_gras_korn!$B$6=P_gras_korn!$D$3," ",P_gras_korn!E85)))</f>
        <v>9</v>
      </c>
      <c r="I73" s="177" t="str">
        <f>IF(P_gras_korn!F85=0," ",IF(P_gras_korn!$B$6=P_gras_korn!$D$2," ",IF(P_gras_korn!$B$6=P_gras_korn!$D$3," ",P_gras_korn!F85)))</f>
        <v xml:space="preserve"> </v>
      </c>
      <c r="J73" s="177">
        <f>IF(P_gras_korn!G85=0," ",IF(P_gras_korn!$B$6=P_gras_korn!$D$2," ",IF(P_gras_korn!$B$6=P_gras_korn!$D$3," ",P_gras_korn!G85)))</f>
        <v>14</v>
      </c>
      <c r="K73" s="177">
        <f>IF(P_gras_korn!H85=0," ",IF(P_gras_korn!$B$6=P_gras_korn!$D$2," ",IF(P_gras_korn!$B$6=P_gras_korn!$D$3," ",P_gras_korn!H85)))</f>
        <v>5</v>
      </c>
      <c r="L73" s="177">
        <f>IF(P_gras_korn!I85=0," ",IF(P_gras_korn!$B$6=P_gras_korn!$D$2," ",IF(P_gras_korn!$B$6=P_gras_korn!$D$3," ",P_gras_korn!I85)))</f>
        <v>1</v>
      </c>
      <c r="M73" s="177" t="str">
        <f>IF(P_gras_korn!J85=0," ",IF(P_gras_korn!$B$6=P_gras_korn!$D$2," ",IF(P_gras_korn!$B$6=P_gras_korn!$D$3," ",P_gras_korn!J85)))</f>
        <v xml:space="preserve"> </v>
      </c>
      <c r="N73" s="177">
        <f>IF(P_gras_korn!K85=0," ",IF(P_gras_korn!$B$6=P_gras_korn!$D$2," ",IF(P_gras_korn!$B$6=P_gras_korn!$D$3," ",P_gras_korn!K85)))</f>
        <v>1</v>
      </c>
      <c r="O73" s="177" t="str">
        <f>IF(P_gras_korn!L85=0," ",IF(P_gras_korn!$B$6=P_gras_korn!$D$2," ",IF(P_gras_korn!$B$6=P_gras_korn!$D$3," ",P_gras_korn!L85)))</f>
        <v xml:space="preserve"> </v>
      </c>
      <c r="P73" s="177" t="str">
        <f>IF(P_gras_korn!M85=0," ",IF(P_gras_korn!$B$6=P_gras_korn!$D$2," ",IF(P_gras_korn!$B$6=P_gras_korn!$D$3," ",P_gras_korn!M85)))</f>
        <v xml:space="preserve"> </v>
      </c>
      <c r="Q73" s="177" t="str">
        <f>IF(P_gras_korn!N85=0," ",IF(P_gras_korn!$B$6=P_gras_korn!$D$2," ",IF(P_gras_korn!$B$6=P_gras_korn!$D$3," ",P_gras_korn!N85)))</f>
        <v xml:space="preserve"> </v>
      </c>
      <c r="R73" s="177" t="str">
        <f>IF(P_gras_korn!O85=0," ",IF(P_gras_korn!$B$6=P_gras_korn!$D$2," ",IF(P_gras_korn!$B$6=P_gras_korn!$D$3," ",P_gras_korn!O85)))</f>
        <v xml:space="preserve"> </v>
      </c>
      <c r="S73" s="177" t="str">
        <f>IF(P_gras_korn!P85=0," ",IF(P_gras_korn!$B$6=P_gras_korn!$D$2," ",IF(P_gras_korn!$B$6=P_gras_korn!$D$3," ",P_gras_korn!P85)))</f>
        <v xml:space="preserve"> </v>
      </c>
      <c r="T73" s="177" t="str">
        <f>IF(P_gras_korn!Q85=0," ",IF(P_gras_korn!$B$6=P_gras_korn!$D$2," ",IF(P_gras_korn!$B$6=P_gras_korn!$D$3," ",P_gras_korn!Q85)))</f>
        <v xml:space="preserve"> </v>
      </c>
      <c r="U73" s="177" t="str">
        <f>IF(P_gras_korn!R85=0," ",IF(P_gras_korn!$B$6=P_gras_korn!$D$2," ",IF(P_gras_korn!$B$6=P_gras_korn!$D$3," ",P_gras_korn!R85)))</f>
        <v xml:space="preserve"> </v>
      </c>
    </row>
    <row r="74" spans="4:21" x14ac:dyDescent="0.2">
      <c r="D74" s="69" t="str">
        <f>IF(P_gras_korn!A86=0," ",P_gras_korn!A86)</f>
        <v>5046 Høylandet</v>
      </c>
      <c r="E74" s="177">
        <f>IF(P_gras_korn!B86=0," ",IF(P_gras_korn!$B$6=P_gras_korn!$D$2," ",IF(P_gras_korn!$B$6=P_gras_korn!$D$3," ",P_gras_korn!B86)))</f>
        <v>50</v>
      </c>
      <c r="F74" s="177">
        <f>IF(P_gras_korn!C86=0," ",IF(P_gras_korn!$B$6=P_gras_korn!$D$2," ",IF(P_gras_korn!$B$6=P_gras_korn!$D$3," ",P_gras_korn!C86)))</f>
        <v>35</v>
      </c>
      <c r="G74" s="177">
        <f>IF(P_gras_korn!D86=0," ",IF(P_gras_korn!$B$6=P_gras_korn!$D$2," ",IF(P_gras_korn!$B$6=P_gras_korn!$D$3," ",P_gras_korn!D86)))</f>
        <v>6</v>
      </c>
      <c r="H74" s="177">
        <f>IF(P_gras_korn!E86=0," ",IF(P_gras_korn!$B$6=P_gras_korn!$D$2," ",IF(P_gras_korn!$B$6=P_gras_korn!$D$3," ",P_gras_korn!E86)))</f>
        <v>8</v>
      </c>
      <c r="I74" s="177">
        <f>IF(P_gras_korn!F86=0," ",IF(P_gras_korn!$B$6=P_gras_korn!$D$2," ",IF(P_gras_korn!$B$6=P_gras_korn!$D$3," ",P_gras_korn!F86)))</f>
        <v>1</v>
      </c>
      <c r="J74" s="177">
        <f>IF(P_gras_korn!G86=0," ",IF(P_gras_korn!$B$6=P_gras_korn!$D$2," ",IF(P_gras_korn!$B$6=P_gras_korn!$D$3," ",P_gras_korn!G86)))</f>
        <v>11</v>
      </c>
      <c r="K74" s="177">
        <f>IF(P_gras_korn!H86=0," ",IF(P_gras_korn!$B$6=P_gras_korn!$D$2," ",IF(P_gras_korn!$B$6=P_gras_korn!$D$3," ",P_gras_korn!H86)))</f>
        <v>3</v>
      </c>
      <c r="L74" s="177">
        <f>IF(P_gras_korn!I86=0," ",IF(P_gras_korn!$B$6=P_gras_korn!$D$2," ",IF(P_gras_korn!$B$6=P_gras_korn!$D$3," ",P_gras_korn!I86)))</f>
        <v>2</v>
      </c>
      <c r="M74" s="177" t="str">
        <f>IF(P_gras_korn!J86=0," ",IF(P_gras_korn!$B$6=P_gras_korn!$D$2," ",IF(P_gras_korn!$B$6=P_gras_korn!$D$3," ",P_gras_korn!J86)))</f>
        <v xml:space="preserve"> </v>
      </c>
      <c r="N74" s="177" t="str">
        <f>IF(P_gras_korn!K86=0," ",IF(P_gras_korn!$B$6=P_gras_korn!$D$2," ",IF(P_gras_korn!$B$6=P_gras_korn!$D$3," ",P_gras_korn!K86)))</f>
        <v xml:space="preserve"> </v>
      </c>
      <c r="O74" s="177" t="str">
        <f>IF(P_gras_korn!L86=0," ",IF(P_gras_korn!$B$6=P_gras_korn!$D$2," ",IF(P_gras_korn!$B$6=P_gras_korn!$D$3," ",P_gras_korn!L86)))</f>
        <v xml:space="preserve"> </v>
      </c>
      <c r="P74" s="177">
        <f>IF(P_gras_korn!M86=0," ",IF(P_gras_korn!$B$6=P_gras_korn!$D$2," ",IF(P_gras_korn!$B$6=P_gras_korn!$D$3," ",P_gras_korn!M86)))</f>
        <v>1</v>
      </c>
      <c r="Q74" s="177" t="str">
        <f>IF(P_gras_korn!N86=0," ",IF(P_gras_korn!$B$6=P_gras_korn!$D$2," ",IF(P_gras_korn!$B$6=P_gras_korn!$D$3," ",P_gras_korn!N86)))</f>
        <v xml:space="preserve"> </v>
      </c>
      <c r="R74" s="177" t="str">
        <f>IF(P_gras_korn!O86=0," ",IF(P_gras_korn!$B$6=P_gras_korn!$D$2," ",IF(P_gras_korn!$B$6=P_gras_korn!$D$3," ",P_gras_korn!O86)))</f>
        <v xml:space="preserve"> </v>
      </c>
      <c r="S74" s="177" t="str">
        <f>IF(P_gras_korn!P86=0," ",IF(P_gras_korn!$B$6=P_gras_korn!$D$2," ",IF(P_gras_korn!$B$6=P_gras_korn!$D$3," ",P_gras_korn!P86)))</f>
        <v xml:space="preserve"> </v>
      </c>
      <c r="T74" s="177" t="str">
        <f>IF(P_gras_korn!Q86=0," ",IF(P_gras_korn!$B$6=P_gras_korn!$D$2," ",IF(P_gras_korn!$B$6=P_gras_korn!$D$3," ",P_gras_korn!Q86)))</f>
        <v xml:space="preserve"> </v>
      </c>
      <c r="U74" s="177" t="str">
        <f>IF(P_gras_korn!R86=0," ",IF(P_gras_korn!$B$6=P_gras_korn!$D$2," ",IF(P_gras_korn!$B$6=P_gras_korn!$D$3," ",P_gras_korn!R86)))</f>
        <v xml:space="preserve"> </v>
      </c>
    </row>
    <row r="75" spans="4:21" x14ac:dyDescent="0.2">
      <c r="D75" s="69" t="str">
        <f>IF(P_gras_korn!A87=0," ",P_gras_korn!A87)</f>
        <v>5047 Overhalla</v>
      </c>
      <c r="E75" s="177">
        <f>IF(P_gras_korn!B87=0," ",IF(P_gras_korn!$B$6=P_gras_korn!$D$2," ",IF(P_gras_korn!$B$6=P_gras_korn!$D$3," ",P_gras_korn!B87)))</f>
        <v>79</v>
      </c>
      <c r="F75" s="177">
        <f>IF(P_gras_korn!C87=0," ",IF(P_gras_korn!$B$6=P_gras_korn!$D$2," ",IF(P_gras_korn!$B$6=P_gras_korn!$D$3," ",P_gras_korn!C87)))</f>
        <v>48</v>
      </c>
      <c r="G75" s="177">
        <f>IF(P_gras_korn!D87=0," ",IF(P_gras_korn!$B$6=P_gras_korn!$D$2," ",IF(P_gras_korn!$B$6=P_gras_korn!$D$3," ",P_gras_korn!D87)))</f>
        <v>5</v>
      </c>
      <c r="H75" s="177">
        <f>IF(P_gras_korn!E87=0," ",IF(P_gras_korn!$B$6=P_gras_korn!$D$2," ",IF(P_gras_korn!$B$6=P_gras_korn!$D$3," ",P_gras_korn!E87)))</f>
        <v>12</v>
      </c>
      <c r="I75" s="177" t="str">
        <f>IF(P_gras_korn!F87=0," ",IF(P_gras_korn!$B$6=P_gras_korn!$D$2," ",IF(P_gras_korn!$B$6=P_gras_korn!$D$3," ",P_gras_korn!F87)))</f>
        <v xml:space="preserve"> </v>
      </c>
      <c r="J75" s="177">
        <f>IF(P_gras_korn!G87=0," ",IF(P_gras_korn!$B$6=P_gras_korn!$D$2," ",IF(P_gras_korn!$B$6=P_gras_korn!$D$3," ",P_gras_korn!G87)))</f>
        <v>52</v>
      </c>
      <c r="K75" s="177" t="str">
        <f>IF(P_gras_korn!H87=0," ",IF(P_gras_korn!$B$6=P_gras_korn!$D$2," ",IF(P_gras_korn!$B$6=P_gras_korn!$D$3," ",P_gras_korn!H87)))</f>
        <v xml:space="preserve"> </v>
      </c>
      <c r="L75" s="177">
        <f>IF(P_gras_korn!I87=0," ",IF(P_gras_korn!$B$6=P_gras_korn!$D$2," ",IF(P_gras_korn!$B$6=P_gras_korn!$D$3," ",P_gras_korn!I87)))</f>
        <v>1</v>
      </c>
      <c r="M75" s="177" t="str">
        <f>IF(P_gras_korn!J87=0," ",IF(P_gras_korn!$B$6=P_gras_korn!$D$2," ",IF(P_gras_korn!$B$6=P_gras_korn!$D$3," ",P_gras_korn!J87)))</f>
        <v xml:space="preserve"> </v>
      </c>
      <c r="N75" s="177" t="str">
        <f>IF(P_gras_korn!K87=0," ",IF(P_gras_korn!$B$6=P_gras_korn!$D$2," ",IF(P_gras_korn!$B$6=P_gras_korn!$D$3," ",P_gras_korn!K87)))</f>
        <v xml:space="preserve"> </v>
      </c>
      <c r="O75" s="177" t="str">
        <f>IF(P_gras_korn!L87=0," ",IF(P_gras_korn!$B$6=P_gras_korn!$D$2," ",IF(P_gras_korn!$B$6=P_gras_korn!$D$3," ",P_gras_korn!L87)))</f>
        <v xml:space="preserve"> </v>
      </c>
      <c r="P75" s="177">
        <f>IF(P_gras_korn!M87=0," ",IF(P_gras_korn!$B$6=P_gras_korn!$D$2," ",IF(P_gras_korn!$B$6=P_gras_korn!$D$3," ",P_gras_korn!M87)))</f>
        <v>2</v>
      </c>
      <c r="Q75" s="177" t="str">
        <f>IF(P_gras_korn!N87=0," ",IF(P_gras_korn!$B$6=P_gras_korn!$D$2," ",IF(P_gras_korn!$B$6=P_gras_korn!$D$3," ",P_gras_korn!N87)))</f>
        <v xml:space="preserve"> </v>
      </c>
      <c r="R75" s="177" t="str">
        <f>IF(P_gras_korn!O87=0," ",IF(P_gras_korn!$B$6=P_gras_korn!$D$2," ",IF(P_gras_korn!$B$6=P_gras_korn!$D$3," ",P_gras_korn!O87)))</f>
        <v xml:space="preserve"> </v>
      </c>
      <c r="S75" s="177" t="str">
        <f>IF(P_gras_korn!P87=0," ",IF(P_gras_korn!$B$6=P_gras_korn!$D$2," ",IF(P_gras_korn!$B$6=P_gras_korn!$D$3," ",P_gras_korn!P87)))</f>
        <v xml:space="preserve"> </v>
      </c>
      <c r="T75" s="177" t="str">
        <f>IF(P_gras_korn!Q87=0," ",IF(P_gras_korn!$B$6=P_gras_korn!$D$2," ",IF(P_gras_korn!$B$6=P_gras_korn!$D$3," ",P_gras_korn!Q87)))</f>
        <v xml:space="preserve"> </v>
      </c>
      <c r="U75" s="177" t="str">
        <f>IF(P_gras_korn!R87=0," ",IF(P_gras_korn!$B$6=P_gras_korn!$D$2," ",IF(P_gras_korn!$B$6=P_gras_korn!$D$3," ",P_gras_korn!R87)))</f>
        <v xml:space="preserve"> </v>
      </c>
    </row>
    <row r="76" spans="4:21" x14ac:dyDescent="0.2">
      <c r="D76" s="69" t="str">
        <f>IF(P_gras_korn!A88=0," ",P_gras_korn!A88)</f>
        <v>5049 Flatanger</v>
      </c>
      <c r="E76" s="177">
        <f>IF(P_gras_korn!B88=0," ",IF(P_gras_korn!$B$6=P_gras_korn!$D$2," ",IF(P_gras_korn!$B$6=P_gras_korn!$D$3," ",P_gras_korn!B88)))</f>
        <v>40</v>
      </c>
      <c r="F76" s="177">
        <f>IF(P_gras_korn!C88=0," ",IF(P_gras_korn!$B$6=P_gras_korn!$D$2," ",IF(P_gras_korn!$B$6=P_gras_korn!$D$3," ",P_gras_korn!C88)))</f>
        <v>32</v>
      </c>
      <c r="G76" s="177">
        <f>IF(P_gras_korn!D88=0," ",IF(P_gras_korn!$B$6=P_gras_korn!$D$2," ",IF(P_gras_korn!$B$6=P_gras_korn!$D$3," ",P_gras_korn!D88)))</f>
        <v>12</v>
      </c>
      <c r="H76" s="177">
        <f>IF(P_gras_korn!E88=0," ",IF(P_gras_korn!$B$6=P_gras_korn!$D$2," ",IF(P_gras_korn!$B$6=P_gras_korn!$D$3," ",P_gras_korn!E88)))</f>
        <v>1</v>
      </c>
      <c r="I76" s="177" t="str">
        <f>IF(P_gras_korn!F88=0," ",IF(P_gras_korn!$B$6=P_gras_korn!$D$2," ",IF(P_gras_korn!$B$6=P_gras_korn!$D$3," ",P_gras_korn!F88)))</f>
        <v xml:space="preserve"> </v>
      </c>
      <c r="J76" s="177">
        <f>IF(P_gras_korn!G88=0," ",IF(P_gras_korn!$B$6=P_gras_korn!$D$2," ",IF(P_gras_korn!$B$6=P_gras_korn!$D$3," ",P_gras_korn!G88)))</f>
        <v>4</v>
      </c>
      <c r="K76" s="177" t="str">
        <f>IF(P_gras_korn!H88=0," ",IF(P_gras_korn!$B$6=P_gras_korn!$D$2," ",IF(P_gras_korn!$B$6=P_gras_korn!$D$3," ",P_gras_korn!H88)))</f>
        <v xml:space="preserve"> </v>
      </c>
      <c r="L76" s="177" t="str">
        <f>IF(P_gras_korn!I88=0," ",IF(P_gras_korn!$B$6=P_gras_korn!$D$2," ",IF(P_gras_korn!$B$6=P_gras_korn!$D$3," ",P_gras_korn!I88)))</f>
        <v xml:space="preserve"> </v>
      </c>
      <c r="M76" s="177" t="str">
        <f>IF(P_gras_korn!J88=0," ",IF(P_gras_korn!$B$6=P_gras_korn!$D$2," ",IF(P_gras_korn!$B$6=P_gras_korn!$D$3," ",P_gras_korn!J88)))</f>
        <v xml:space="preserve"> </v>
      </c>
      <c r="N76" s="177" t="str">
        <f>IF(P_gras_korn!K88=0," ",IF(P_gras_korn!$B$6=P_gras_korn!$D$2," ",IF(P_gras_korn!$B$6=P_gras_korn!$D$3," ",P_gras_korn!K88)))</f>
        <v xml:space="preserve"> </v>
      </c>
      <c r="O76" s="177" t="str">
        <f>IF(P_gras_korn!L88=0," ",IF(P_gras_korn!$B$6=P_gras_korn!$D$2," ",IF(P_gras_korn!$B$6=P_gras_korn!$D$3," ",P_gras_korn!L88)))</f>
        <v xml:space="preserve"> </v>
      </c>
      <c r="P76" s="177">
        <f>IF(P_gras_korn!M88=0," ",IF(P_gras_korn!$B$6=P_gras_korn!$D$2," ",IF(P_gras_korn!$B$6=P_gras_korn!$D$3," ",P_gras_korn!M88)))</f>
        <v>1</v>
      </c>
      <c r="Q76" s="177" t="str">
        <f>IF(P_gras_korn!N88=0," ",IF(P_gras_korn!$B$6=P_gras_korn!$D$2," ",IF(P_gras_korn!$B$6=P_gras_korn!$D$3," ",P_gras_korn!N88)))</f>
        <v xml:space="preserve"> </v>
      </c>
      <c r="R76" s="177" t="str">
        <f>IF(P_gras_korn!O88=0," ",IF(P_gras_korn!$B$6=P_gras_korn!$D$2," ",IF(P_gras_korn!$B$6=P_gras_korn!$D$3," ",P_gras_korn!O88)))</f>
        <v xml:space="preserve"> </v>
      </c>
      <c r="S76" s="177" t="str">
        <f>IF(P_gras_korn!P88=0," ",IF(P_gras_korn!$B$6=P_gras_korn!$D$2," ",IF(P_gras_korn!$B$6=P_gras_korn!$D$3," ",P_gras_korn!P88)))</f>
        <v xml:space="preserve"> </v>
      </c>
      <c r="T76" s="177" t="str">
        <f>IF(P_gras_korn!Q88=0," ",IF(P_gras_korn!$B$6=P_gras_korn!$D$2," ",IF(P_gras_korn!$B$6=P_gras_korn!$D$3," ",P_gras_korn!Q88)))</f>
        <v xml:space="preserve"> </v>
      </c>
      <c r="U76" s="177" t="str">
        <f>IF(P_gras_korn!R88=0," ",IF(P_gras_korn!$B$6=P_gras_korn!$D$2," ",IF(P_gras_korn!$B$6=P_gras_korn!$D$3," ",P_gras_korn!R88)))</f>
        <v xml:space="preserve"> </v>
      </c>
    </row>
    <row r="77" spans="4:21" x14ac:dyDescent="0.2">
      <c r="D77" s="69" t="str">
        <f>IF(P_gras_korn!A89=0," ",P_gras_korn!A89)</f>
        <v>5052 Leka</v>
      </c>
      <c r="E77" s="177">
        <f>IF(P_gras_korn!B89=0," ",IF(P_gras_korn!$B$6=P_gras_korn!$D$2," ",IF(P_gras_korn!$B$6=P_gras_korn!$D$3," ",P_gras_korn!B89)))</f>
        <v>35</v>
      </c>
      <c r="F77" s="177">
        <f>IF(P_gras_korn!C89=0," ",IF(P_gras_korn!$B$6=P_gras_korn!$D$2," ",IF(P_gras_korn!$B$6=P_gras_korn!$D$3," ",P_gras_korn!C89)))</f>
        <v>25</v>
      </c>
      <c r="G77" s="177">
        <f>IF(P_gras_korn!D89=0," ",IF(P_gras_korn!$B$6=P_gras_korn!$D$2," ",IF(P_gras_korn!$B$6=P_gras_korn!$D$3," ",P_gras_korn!D89)))</f>
        <v>13</v>
      </c>
      <c r="H77" s="177">
        <f>IF(P_gras_korn!E89=0," ",IF(P_gras_korn!$B$6=P_gras_korn!$D$2," ",IF(P_gras_korn!$B$6=P_gras_korn!$D$3," ",P_gras_korn!E89)))</f>
        <v>3</v>
      </c>
      <c r="I77" s="177" t="str">
        <f>IF(P_gras_korn!F89=0," ",IF(P_gras_korn!$B$6=P_gras_korn!$D$2," ",IF(P_gras_korn!$B$6=P_gras_korn!$D$3," ",P_gras_korn!F89)))</f>
        <v xml:space="preserve"> </v>
      </c>
      <c r="J77" s="177">
        <f>IF(P_gras_korn!G89=0," ",IF(P_gras_korn!$B$6=P_gras_korn!$D$2," ",IF(P_gras_korn!$B$6=P_gras_korn!$D$3," ",P_gras_korn!G89)))</f>
        <v>2</v>
      </c>
      <c r="K77" s="177" t="str">
        <f>IF(P_gras_korn!H89=0," ",IF(P_gras_korn!$B$6=P_gras_korn!$D$2," ",IF(P_gras_korn!$B$6=P_gras_korn!$D$3," ",P_gras_korn!H89)))</f>
        <v xml:space="preserve"> </v>
      </c>
      <c r="L77" s="177" t="str">
        <f>IF(P_gras_korn!I89=0," ",IF(P_gras_korn!$B$6=P_gras_korn!$D$2," ",IF(P_gras_korn!$B$6=P_gras_korn!$D$3," ",P_gras_korn!I89)))</f>
        <v xml:space="preserve"> </v>
      </c>
      <c r="M77" s="177" t="str">
        <f>IF(P_gras_korn!J89=0," ",IF(P_gras_korn!$B$6=P_gras_korn!$D$2," ",IF(P_gras_korn!$B$6=P_gras_korn!$D$3," ",P_gras_korn!J89)))</f>
        <v xml:space="preserve"> </v>
      </c>
      <c r="N77" s="177" t="str">
        <f>IF(P_gras_korn!K89=0," ",IF(P_gras_korn!$B$6=P_gras_korn!$D$2," ",IF(P_gras_korn!$B$6=P_gras_korn!$D$3," ",P_gras_korn!K89)))</f>
        <v xml:space="preserve"> </v>
      </c>
      <c r="O77" s="177" t="str">
        <f>IF(P_gras_korn!L89=0," ",IF(P_gras_korn!$B$6=P_gras_korn!$D$2," ",IF(P_gras_korn!$B$6=P_gras_korn!$D$3," ",P_gras_korn!L89)))</f>
        <v xml:space="preserve"> </v>
      </c>
      <c r="P77" s="177" t="str">
        <f>IF(P_gras_korn!M89=0," ",IF(P_gras_korn!$B$6=P_gras_korn!$D$2," ",IF(P_gras_korn!$B$6=P_gras_korn!$D$3," ",P_gras_korn!M89)))</f>
        <v xml:space="preserve"> </v>
      </c>
      <c r="Q77" s="177" t="str">
        <f>IF(P_gras_korn!N89=0," ",IF(P_gras_korn!$B$6=P_gras_korn!$D$2," ",IF(P_gras_korn!$B$6=P_gras_korn!$D$3," ",P_gras_korn!N89)))</f>
        <v xml:space="preserve"> </v>
      </c>
      <c r="R77" s="177" t="str">
        <f>IF(P_gras_korn!O89=0," ",IF(P_gras_korn!$B$6=P_gras_korn!$D$2," ",IF(P_gras_korn!$B$6=P_gras_korn!$D$3," ",P_gras_korn!O89)))</f>
        <v xml:space="preserve"> </v>
      </c>
      <c r="S77" s="177" t="str">
        <f>IF(P_gras_korn!P89=0," ",IF(P_gras_korn!$B$6=P_gras_korn!$D$2," ",IF(P_gras_korn!$B$6=P_gras_korn!$D$3," ",P_gras_korn!P89)))</f>
        <v xml:space="preserve"> </v>
      </c>
      <c r="T77" s="177" t="str">
        <f>IF(P_gras_korn!Q89=0," ",IF(P_gras_korn!$B$6=P_gras_korn!$D$2," ",IF(P_gras_korn!$B$6=P_gras_korn!$D$3," ",P_gras_korn!Q89)))</f>
        <v xml:space="preserve"> </v>
      </c>
      <c r="U77" s="177" t="str">
        <f>IF(P_gras_korn!R89=0," ",IF(P_gras_korn!$B$6=P_gras_korn!$D$2," ",IF(P_gras_korn!$B$6=P_gras_korn!$D$3," ",P_gras_korn!R89)))</f>
        <v xml:space="preserve"> </v>
      </c>
    </row>
    <row r="78" spans="4:21" x14ac:dyDescent="0.2">
      <c r="D78" s="69" t="str">
        <f>IF(P_gras_korn!A90=0," ",P_gras_korn!A90)</f>
        <v>5053 Inderøy</v>
      </c>
      <c r="E78" s="177">
        <f>IF(P_gras_korn!B90=0," ",IF(P_gras_korn!$B$6=P_gras_korn!$D$2," ",IF(P_gras_korn!$B$6=P_gras_korn!$D$3," ",P_gras_korn!B90)))</f>
        <v>122</v>
      </c>
      <c r="F78" s="177">
        <f>IF(P_gras_korn!C90=0," ",IF(P_gras_korn!$B$6=P_gras_korn!$D$2," ",IF(P_gras_korn!$B$6=P_gras_korn!$D$3," ",P_gras_korn!C90)))</f>
        <v>105</v>
      </c>
      <c r="G78" s="177">
        <f>IF(P_gras_korn!D90=0," ",IF(P_gras_korn!$B$6=P_gras_korn!$D$2," ",IF(P_gras_korn!$B$6=P_gras_korn!$D$3," ",P_gras_korn!D90)))</f>
        <v>57</v>
      </c>
      <c r="H78" s="177">
        <f>IF(P_gras_korn!E90=0," ",IF(P_gras_korn!$B$6=P_gras_korn!$D$2," ",IF(P_gras_korn!$B$6=P_gras_korn!$D$3," ",P_gras_korn!E90)))</f>
        <v>24</v>
      </c>
      <c r="I78" s="177">
        <f>IF(P_gras_korn!F90=0," ",IF(P_gras_korn!$B$6=P_gras_korn!$D$2," ",IF(P_gras_korn!$B$6=P_gras_korn!$D$3," ",P_gras_korn!F90)))</f>
        <v>1</v>
      </c>
      <c r="J78" s="177">
        <f>IF(P_gras_korn!G90=0," ",IF(P_gras_korn!$B$6=P_gras_korn!$D$2," ",IF(P_gras_korn!$B$6=P_gras_korn!$D$3," ",P_gras_korn!G90)))</f>
        <v>92</v>
      </c>
      <c r="K78" s="177">
        <f>IF(P_gras_korn!H90=0," ",IF(P_gras_korn!$B$6=P_gras_korn!$D$2," ",IF(P_gras_korn!$B$6=P_gras_korn!$D$3," ",P_gras_korn!H90)))</f>
        <v>19</v>
      </c>
      <c r="L78" s="177">
        <f>IF(P_gras_korn!I90=0," ",IF(P_gras_korn!$B$6=P_gras_korn!$D$2," ",IF(P_gras_korn!$B$6=P_gras_korn!$D$3," ",P_gras_korn!I90)))</f>
        <v>12</v>
      </c>
      <c r="M78" s="177">
        <f>IF(P_gras_korn!J90=0," ",IF(P_gras_korn!$B$6=P_gras_korn!$D$2," ",IF(P_gras_korn!$B$6=P_gras_korn!$D$3," ",P_gras_korn!J90)))</f>
        <v>22</v>
      </c>
      <c r="N78" s="177" t="str">
        <f>IF(P_gras_korn!K90=0," ",IF(P_gras_korn!$B$6=P_gras_korn!$D$2," ",IF(P_gras_korn!$B$6=P_gras_korn!$D$3," ",P_gras_korn!K90)))</f>
        <v xml:space="preserve"> </v>
      </c>
      <c r="O78" s="177" t="str">
        <f>IF(P_gras_korn!L90=0," ",IF(P_gras_korn!$B$6=P_gras_korn!$D$2," ",IF(P_gras_korn!$B$6=P_gras_korn!$D$3," ",P_gras_korn!L90)))</f>
        <v xml:space="preserve"> </v>
      </c>
      <c r="P78" s="177" t="str">
        <f>IF(P_gras_korn!M90=0," ",IF(P_gras_korn!$B$6=P_gras_korn!$D$2," ",IF(P_gras_korn!$B$6=P_gras_korn!$D$3," ",P_gras_korn!M90)))</f>
        <v xml:space="preserve"> </v>
      </c>
      <c r="Q78" s="177">
        <f>IF(P_gras_korn!N90=0," ",IF(P_gras_korn!$B$6=P_gras_korn!$D$2," ",IF(P_gras_korn!$B$6=P_gras_korn!$D$3," ",P_gras_korn!N90)))</f>
        <v>3</v>
      </c>
      <c r="R78" s="177">
        <f>IF(P_gras_korn!O90=0," ",IF(P_gras_korn!$B$6=P_gras_korn!$D$2," ",IF(P_gras_korn!$B$6=P_gras_korn!$D$3," ",P_gras_korn!O90)))</f>
        <v>1</v>
      </c>
      <c r="S78" s="177">
        <f>IF(P_gras_korn!P90=0," ",IF(P_gras_korn!$B$6=P_gras_korn!$D$2," ",IF(P_gras_korn!$B$6=P_gras_korn!$D$3," ",P_gras_korn!P90)))</f>
        <v>2</v>
      </c>
      <c r="T78" s="177" t="str">
        <f>IF(P_gras_korn!Q90=0," ",IF(P_gras_korn!$B$6=P_gras_korn!$D$2," ",IF(P_gras_korn!$B$6=P_gras_korn!$D$3," ",P_gras_korn!Q90)))</f>
        <v xml:space="preserve"> </v>
      </c>
      <c r="U78" s="177" t="str">
        <f>IF(P_gras_korn!R90=0," ",IF(P_gras_korn!$B$6=P_gras_korn!$D$2," ",IF(P_gras_korn!$B$6=P_gras_korn!$D$3," ",P_gras_korn!R90)))</f>
        <v xml:space="preserve"> </v>
      </c>
    </row>
    <row r="79" spans="4:21" x14ac:dyDescent="0.2">
      <c r="D79" s="69" t="str">
        <f>IF(P_gras_korn!A91=0," ",P_gras_korn!A91)</f>
        <v>5054 Indre Fosen</v>
      </c>
      <c r="E79" s="177">
        <f>IF(P_gras_korn!B91=0," ",IF(P_gras_korn!$B$6=P_gras_korn!$D$2," ",IF(P_gras_korn!$B$6=P_gras_korn!$D$3," ",P_gras_korn!B91)))</f>
        <v>233</v>
      </c>
      <c r="F79" s="177">
        <f>IF(P_gras_korn!C91=0," ",IF(P_gras_korn!$B$6=P_gras_korn!$D$2," ",IF(P_gras_korn!$B$6=P_gras_korn!$D$3," ",P_gras_korn!C91)))</f>
        <v>166</v>
      </c>
      <c r="G79" s="177">
        <f>IF(P_gras_korn!D91=0," ",IF(P_gras_korn!$B$6=P_gras_korn!$D$2," ",IF(P_gras_korn!$B$6=P_gras_korn!$D$3," ",P_gras_korn!D91)))</f>
        <v>101</v>
      </c>
      <c r="H79" s="177">
        <f>IF(P_gras_korn!E91=0," ",IF(P_gras_korn!$B$6=P_gras_korn!$D$2," ",IF(P_gras_korn!$B$6=P_gras_korn!$D$3," ",P_gras_korn!E91)))</f>
        <v>15</v>
      </c>
      <c r="I79" s="177">
        <f>IF(P_gras_korn!F91=0," ",IF(P_gras_korn!$B$6=P_gras_korn!$D$2," ",IF(P_gras_korn!$B$6=P_gras_korn!$D$3," ",P_gras_korn!F91)))</f>
        <v>2</v>
      </c>
      <c r="J79" s="177">
        <f>IF(P_gras_korn!G91=0," ",IF(P_gras_korn!$B$6=P_gras_korn!$D$2," ",IF(P_gras_korn!$B$6=P_gras_korn!$D$3," ",P_gras_korn!G91)))</f>
        <v>74</v>
      </c>
      <c r="K79" s="177">
        <f>IF(P_gras_korn!H91=0," ",IF(P_gras_korn!$B$6=P_gras_korn!$D$2," ",IF(P_gras_korn!$B$6=P_gras_korn!$D$3," ",P_gras_korn!H91)))</f>
        <v>23</v>
      </c>
      <c r="L79" s="177">
        <f>IF(P_gras_korn!I91=0," ",IF(P_gras_korn!$B$6=P_gras_korn!$D$2," ",IF(P_gras_korn!$B$6=P_gras_korn!$D$3," ",P_gras_korn!I91)))</f>
        <v>4</v>
      </c>
      <c r="M79" s="177">
        <f>IF(P_gras_korn!J91=0," ",IF(P_gras_korn!$B$6=P_gras_korn!$D$2," ",IF(P_gras_korn!$B$6=P_gras_korn!$D$3," ",P_gras_korn!J91)))</f>
        <v>3</v>
      </c>
      <c r="N79" s="177" t="str">
        <f>IF(P_gras_korn!K91=0," ",IF(P_gras_korn!$B$6=P_gras_korn!$D$2," ",IF(P_gras_korn!$B$6=P_gras_korn!$D$3," ",P_gras_korn!K91)))</f>
        <v xml:space="preserve"> </v>
      </c>
      <c r="O79" s="177">
        <f>IF(P_gras_korn!L91=0," ",IF(P_gras_korn!$B$6=P_gras_korn!$D$2," ",IF(P_gras_korn!$B$6=P_gras_korn!$D$3," ",P_gras_korn!L91)))</f>
        <v>1</v>
      </c>
      <c r="P79" s="177">
        <f>IF(P_gras_korn!M91=0," ",IF(P_gras_korn!$B$6=P_gras_korn!$D$2," ",IF(P_gras_korn!$B$6=P_gras_korn!$D$3," ",P_gras_korn!M91)))</f>
        <v>1</v>
      </c>
      <c r="Q79" s="177" t="str">
        <f>IF(P_gras_korn!N91=0," ",IF(P_gras_korn!$B$6=P_gras_korn!$D$2," ",IF(P_gras_korn!$B$6=P_gras_korn!$D$3," ",P_gras_korn!N91)))</f>
        <v xml:space="preserve"> </v>
      </c>
      <c r="R79" s="177" t="str">
        <f>IF(P_gras_korn!O91=0," ",IF(P_gras_korn!$B$6=P_gras_korn!$D$2," ",IF(P_gras_korn!$B$6=P_gras_korn!$D$3," ",P_gras_korn!O91)))</f>
        <v xml:space="preserve"> </v>
      </c>
      <c r="S79" s="177">
        <f>IF(P_gras_korn!P91=0," ",IF(P_gras_korn!$B$6=P_gras_korn!$D$2," ",IF(P_gras_korn!$B$6=P_gras_korn!$D$3," ",P_gras_korn!P91)))</f>
        <v>1</v>
      </c>
      <c r="T79" s="177" t="str">
        <f>IF(P_gras_korn!Q91=0," ",IF(P_gras_korn!$B$6=P_gras_korn!$D$2," ",IF(P_gras_korn!$B$6=P_gras_korn!$D$3," ",P_gras_korn!Q91)))</f>
        <v xml:space="preserve"> </v>
      </c>
      <c r="U79" s="177" t="str">
        <f>IF(P_gras_korn!R91=0," ",IF(P_gras_korn!$B$6=P_gras_korn!$D$2," ",IF(P_gras_korn!$B$6=P_gras_korn!$D$3," ",P_gras_korn!R91)))</f>
        <v xml:space="preserve"> </v>
      </c>
    </row>
    <row r="80" spans="4:21" x14ac:dyDescent="0.2">
      <c r="D80" s="69" t="str">
        <f>IF(P_gras_korn!A92=0," ",P_gras_korn!A92)</f>
        <v>5055 Heim</v>
      </c>
      <c r="E80" s="177">
        <f>IF(P_gras_korn!B92=0," ",IF(P_gras_korn!$B$6=P_gras_korn!$D$2," ",IF(P_gras_korn!$B$6=P_gras_korn!$D$3," ",P_gras_korn!B92)))</f>
        <v>150</v>
      </c>
      <c r="F80" s="177">
        <f>IF(P_gras_korn!C92=0," ",IF(P_gras_korn!$B$6=P_gras_korn!$D$2," ",IF(P_gras_korn!$B$6=P_gras_korn!$D$3," ",P_gras_korn!C92)))</f>
        <v>119</v>
      </c>
      <c r="G80" s="177">
        <f>IF(P_gras_korn!D92=0," ",IF(P_gras_korn!$B$6=P_gras_korn!$D$2," ",IF(P_gras_korn!$B$6=P_gras_korn!$D$3," ",P_gras_korn!D92)))</f>
        <v>43</v>
      </c>
      <c r="H80" s="177">
        <f>IF(P_gras_korn!E92=0," ",IF(P_gras_korn!$B$6=P_gras_korn!$D$2," ",IF(P_gras_korn!$B$6=P_gras_korn!$D$3," ",P_gras_korn!E92)))</f>
        <v>1</v>
      </c>
      <c r="I80" s="177">
        <f>IF(P_gras_korn!F92=0," ",IF(P_gras_korn!$B$6=P_gras_korn!$D$2," ",IF(P_gras_korn!$B$6=P_gras_korn!$D$3," ",P_gras_korn!F92)))</f>
        <v>2</v>
      </c>
      <c r="J80" s="177" t="str">
        <f>IF(P_gras_korn!G92=0," ",IF(P_gras_korn!$B$6=P_gras_korn!$D$2," ",IF(P_gras_korn!$B$6=P_gras_korn!$D$3," ",P_gras_korn!G92)))</f>
        <v xml:space="preserve"> </v>
      </c>
      <c r="K80" s="177" t="str">
        <f>IF(P_gras_korn!H92=0," ",IF(P_gras_korn!$B$6=P_gras_korn!$D$2," ",IF(P_gras_korn!$B$6=P_gras_korn!$D$3," ",P_gras_korn!H92)))</f>
        <v xml:space="preserve"> </v>
      </c>
      <c r="L80" s="177" t="str">
        <f>IF(P_gras_korn!I92=0," ",IF(P_gras_korn!$B$6=P_gras_korn!$D$2," ",IF(P_gras_korn!$B$6=P_gras_korn!$D$3," ",P_gras_korn!I92)))</f>
        <v xml:space="preserve"> </v>
      </c>
      <c r="M80" s="177" t="str">
        <f>IF(P_gras_korn!J92=0," ",IF(P_gras_korn!$B$6=P_gras_korn!$D$2," ",IF(P_gras_korn!$B$6=P_gras_korn!$D$3," ",P_gras_korn!J92)))</f>
        <v xml:space="preserve"> </v>
      </c>
      <c r="N80" s="177" t="str">
        <f>IF(P_gras_korn!K92=0," ",IF(P_gras_korn!$B$6=P_gras_korn!$D$2," ",IF(P_gras_korn!$B$6=P_gras_korn!$D$3," ",P_gras_korn!K92)))</f>
        <v xml:space="preserve"> </v>
      </c>
      <c r="O80" s="177" t="str">
        <f>IF(P_gras_korn!L92=0," ",IF(P_gras_korn!$B$6=P_gras_korn!$D$2," ",IF(P_gras_korn!$B$6=P_gras_korn!$D$3," ",P_gras_korn!L92)))</f>
        <v xml:space="preserve"> </v>
      </c>
      <c r="P80" s="177" t="str">
        <f>IF(P_gras_korn!M92=0," ",IF(P_gras_korn!$B$6=P_gras_korn!$D$2," ",IF(P_gras_korn!$B$6=P_gras_korn!$D$3," ",P_gras_korn!M92)))</f>
        <v xml:space="preserve"> </v>
      </c>
      <c r="Q80" s="177" t="str">
        <f>IF(P_gras_korn!N92=0," ",IF(P_gras_korn!$B$6=P_gras_korn!$D$2," ",IF(P_gras_korn!$B$6=P_gras_korn!$D$3," ",P_gras_korn!N92)))</f>
        <v xml:space="preserve"> </v>
      </c>
      <c r="R80" s="177" t="str">
        <f>IF(P_gras_korn!O92=0," ",IF(P_gras_korn!$B$6=P_gras_korn!$D$2," ",IF(P_gras_korn!$B$6=P_gras_korn!$D$3," ",P_gras_korn!O92)))</f>
        <v xml:space="preserve"> </v>
      </c>
      <c r="S80" s="177" t="str">
        <f>IF(P_gras_korn!P92=0," ",IF(P_gras_korn!$B$6=P_gras_korn!$D$2," ",IF(P_gras_korn!$B$6=P_gras_korn!$D$3," ",P_gras_korn!P92)))</f>
        <v xml:space="preserve"> </v>
      </c>
      <c r="T80" s="177" t="str">
        <f>IF(P_gras_korn!Q92=0," ",IF(P_gras_korn!$B$6=P_gras_korn!$D$2," ",IF(P_gras_korn!$B$6=P_gras_korn!$D$3," ",P_gras_korn!Q92)))</f>
        <v xml:space="preserve"> </v>
      </c>
      <c r="U80" s="177" t="str">
        <f>IF(P_gras_korn!R92=0," ",IF(P_gras_korn!$B$6=P_gras_korn!$D$2," ",IF(P_gras_korn!$B$6=P_gras_korn!$D$3," ",P_gras_korn!R92)))</f>
        <v xml:space="preserve"> </v>
      </c>
    </row>
    <row r="81" spans="4:21" x14ac:dyDescent="0.2">
      <c r="D81" s="69" t="str">
        <f>IF(P_gras_korn!A93=0," ",P_gras_korn!A93)</f>
        <v>5056 Hitra</v>
      </c>
      <c r="E81" s="177">
        <f>IF(P_gras_korn!B93=0," ",IF(P_gras_korn!$B$6=P_gras_korn!$D$2," ",IF(P_gras_korn!$B$6=P_gras_korn!$D$3," ",P_gras_korn!B93)))</f>
        <v>60</v>
      </c>
      <c r="F81" s="177">
        <f>IF(P_gras_korn!C93=0," ",IF(P_gras_korn!$B$6=P_gras_korn!$D$2," ",IF(P_gras_korn!$B$6=P_gras_korn!$D$3," ",P_gras_korn!C93)))</f>
        <v>56</v>
      </c>
      <c r="G81" s="177">
        <f>IF(P_gras_korn!D93=0," ",IF(P_gras_korn!$B$6=P_gras_korn!$D$2," ",IF(P_gras_korn!$B$6=P_gras_korn!$D$3," ",P_gras_korn!D93)))</f>
        <v>34</v>
      </c>
      <c r="H81" s="177">
        <f>IF(P_gras_korn!E93=0," ",IF(P_gras_korn!$B$6=P_gras_korn!$D$2," ",IF(P_gras_korn!$B$6=P_gras_korn!$D$3," ",P_gras_korn!E93)))</f>
        <v>1</v>
      </c>
      <c r="I81" s="177">
        <f>IF(P_gras_korn!F93=0," ",IF(P_gras_korn!$B$6=P_gras_korn!$D$2," ",IF(P_gras_korn!$B$6=P_gras_korn!$D$3," ",P_gras_korn!F93)))</f>
        <v>1</v>
      </c>
      <c r="J81" s="177" t="str">
        <f>IF(P_gras_korn!G93=0," ",IF(P_gras_korn!$B$6=P_gras_korn!$D$2," ",IF(P_gras_korn!$B$6=P_gras_korn!$D$3," ",P_gras_korn!G93)))</f>
        <v xml:space="preserve"> </v>
      </c>
      <c r="K81" s="177" t="str">
        <f>IF(P_gras_korn!H93=0," ",IF(P_gras_korn!$B$6=P_gras_korn!$D$2," ",IF(P_gras_korn!$B$6=P_gras_korn!$D$3," ",P_gras_korn!H93)))</f>
        <v xml:space="preserve"> </v>
      </c>
      <c r="L81" s="177" t="str">
        <f>IF(P_gras_korn!I93=0," ",IF(P_gras_korn!$B$6=P_gras_korn!$D$2," ",IF(P_gras_korn!$B$6=P_gras_korn!$D$3," ",P_gras_korn!I93)))</f>
        <v xml:space="preserve"> </v>
      </c>
      <c r="M81" s="177" t="str">
        <f>IF(P_gras_korn!J93=0," ",IF(P_gras_korn!$B$6=P_gras_korn!$D$2," ",IF(P_gras_korn!$B$6=P_gras_korn!$D$3," ",P_gras_korn!J93)))</f>
        <v xml:space="preserve"> </v>
      </c>
      <c r="N81" s="177" t="str">
        <f>IF(P_gras_korn!K93=0," ",IF(P_gras_korn!$B$6=P_gras_korn!$D$2," ",IF(P_gras_korn!$B$6=P_gras_korn!$D$3," ",P_gras_korn!K93)))</f>
        <v xml:space="preserve"> </v>
      </c>
      <c r="O81" s="177" t="str">
        <f>IF(P_gras_korn!L93=0," ",IF(P_gras_korn!$B$6=P_gras_korn!$D$2," ",IF(P_gras_korn!$B$6=P_gras_korn!$D$3," ",P_gras_korn!L93)))</f>
        <v xml:space="preserve"> </v>
      </c>
      <c r="P81" s="177" t="str">
        <f>IF(P_gras_korn!M93=0," ",IF(P_gras_korn!$B$6=P_gras_korn!$D$2," ",IF(P_gras_korn!$B$6=P_gras_korn!$D$3," ",P_gras_korn!M93)))</f>
        <v xml:space="preserve"> </v>
      </c>
      <c r="Q81" s="177" t="str">
        <f>IF(P_gras_korn!N93=0," ",IF(P_gras_korn!$B$6=P_gras_korn!$D$2," ",IF(P_gras_korn!$B$6=P_gras_korn!$D$3," ",P_gras_korn!N93)))</f>
        <v xml:space="preserve"> </v>
      </c>
      <c r="R81" s="177" t="str">
        <f>IF(P_gras_korn!O93=0," ",IF(P_gras_korn!$B$6=P_gras_korn!$D$2," ",IF(P_gras_korn!$B$6=P_gras_korn!$D$3," ",P_gras_korn!O93)))</f>
        <v xml:space="preserve"> </v>
      </c>
      <c r="S81" s="177" t="str">
        <f>IF(P_gras_korn!P93=0," ",IF(P_gras_korn!$B$6=P_gras_korn!$D$2," ",IF(P_gras_korn!$B$6=P_gras_korn!$D$3," ",P_gras_korn!P93)))</f>
        <v xml:space="preserve"> </v>
      </c>
      <c r="T81" s="177" t="str">
        <f>IF(P_gras_korn!Q93=0," ",IF(P_gras_korn!$B$6=P_gras_korn!$D$2," ",IF(P_gras_korn!$B$6=P_gras_korn!$D$3," ",P_gras_korn!Q93)))</f>
        <v xml:space="preserve"> </v>
      </c>
      <c r="U81" s="177" t="str">
        <f>IF(P_gras_korn!R93=0," ",IF(P_gras_korn!$B$6=P_gras_korn!$D$2," ",IF(P_gras_korn!$B$6=P_gras_korn!$D$3," ",P_gras_korn!R93)))</f>
        <v xml:space="preserve"> </v>
      </c>
    </row>
    <row r="82" spans="4:21" x14ac:dyDescent="0.2">
      <c r="D82" s="69" t="str">
        <f>IF(P_gras_korn!A94=0," ",P_gras_korn!A94)</f>
        <v>5057 Ørland</v>
      </c>
      <c r="E82" s="177">
        <f>IF(P_gras_korn!B94=0," ",IF(P_gras_korn!$B$6=P_gras_korn!$D$2," ",IF(P_gras_korn!$B$6=P_gras_korn!$D$3," ",P_gras_korn!B94)))</f>
        <v>131</v>
      </c>
      <c r="F82" s="177">
        <f>IF(P_gras_korn!C94=0," ",IF(P_gras_korn!$B$6=P_gras_korn!$D$2," ",IF(P_gras_korn!$B$6=P_gras_korn!$D$3," ",P_gras_korn!C94)))</f>
        <v>85</v>
      </c>
      <c r="G82" s="177">
        <f>IF(P_gras_korn!D94=0," ",IF(P_gras_korn!$B$6=P_gras_korn!$D$2," ",IF(P_gras_korn!$B$6=P_gras_korn!$D$3," ",P_gras_korn!D94)))</f>
        <v>18</v>
      </c>
      <c r="H82" s="177">
        <f>IF(P_gras_korn!E94=0," ",IF(P_gras_korn!$B$6=P_gras_korn!$D$2," ",IF(P_gras_korn!$B$6=P_gras_korn!$D$3," ",P_gras_korn!E94)))</f>
        <v>26</v>
      </c>
      <c r="I82" s="177">
        <f>IF(P_gras_korn!F94=0," ",IF(P_gras_korn!$B$6=P_gras_korn!$D$2," ",IF(P_gras_korn!$B$6=P_gras_korn!$D$3," ",P_gras_korn!F94)))</f>
        <v>4</v>
      </c>
      <c r="J82" s="177">
        <f>IF(P_gras_korn!G94=0," ",IF(P_gras_korn!$B$6=P_gras_korn!$D$2," ",IF(P_gras_korn!$B$6=P_gras_korn!$D$3," ",P_gras_korn!G94)))</f>
        <v>101</v>
      </c>
      <c r="K82" s="177">
        <f>IF(P_gras_korn!H94=0," ",IF(P_gras_korn!$B$6=P_gras_korn!$D$2," ",IF(P_gras_korn!$B$6=P_gras_korn!$D$3," ",P_gras_korn!H94)))</f>
        <v>23</v>
      </c>
      <c r="L82" s="177">
        <f>IF(P_gras_korn!I94=0," ",IF(P_gras_korn!$B$6=P_gras_korn!$D$2," ",IF(P_gras_korn!$B$6=P_gras_korn!$D$3," ",P_gras_korn!I94)))</f>
        <v>4</v>
      </c>
      <c r="M82" s="177">
        <f>IF(P_gras_korn!J94=0," ",IF(P_gras_korn!$B$6=P_gras_korn!$D$2," ",IF(P_gras_korn!$B$6=P_gras_korn!$D$3," ",P_gras_korn!J94)))</f>
        <v>4</v>
      </c>
      <c r="N82" s="177" t="str">
        <f>IF(P_gras_korn!K94=0," ",IF(P_gras_korn!$B$6=P_gras_korn!$D$2," ",IF(P_gras_korn!$B$6=P_gras_korn!$D$3," ",P_gras_korn!K94)))</f>
        <v xml:space="preserve"> </v>
      </c>
      <c r="O82" s="177" t="str">
        <f>IF(P_gras_korn!L94=0," ",IF(P_gras_korn!$B$6=P_gras_korn!$D$2," ",IF(P_gras_korn!$B$6=P_gras_korn!$D$3," ",P_gras_korn!L94)))</f>
        <v xml:space="preserve"> </v>
      </c>
      <c r="P82" s="177" t="str">
        <f>IF(P_gras_korn!M94=0," ",IF(P_gras_korn!$B$6=P_gras_korn!$D$2," ",IF(P_gras_korn!$B$6=P_gras_korn!$D$3," ",P_gras_korn!M94)))</f>
        <v xml:space="preserve"> </v>
      </c>
      <c r="Q82" s="177">
        <f>IF(P_gras_korn!N94=0," ",IF(P_gras_korn!$B$6=P_gras_korn!$D$2," ",IF(P_gras_korn!$B$6=P_gras_korn!$D$3," ",P_gras_korn!N94)))</f>
        <v>1</v>
      </c>
      <c r="R82" s="177" t="str">
        <f>IF(P_gras_korn!O94=0," ",IF(P_gras_korn!$B$6=P_gras_korn!$D$2," ",IF(P_gras_korn!$B$6=P_gras_korn!$D$3," ",P_gras_korn!O94)))</f>
        <v xml:space="preserve"> </v>
      </c>
      <c r="S82" s="177">
        <f>IF(P_gras_korn!P94=0," ",IF(P_gras_korn!$B$6=P_gras_korn!$D$2," ",IF(P_gras_korn!$B$6=P_gras_korn!$D$3," ",P_gras_korn!P94)))</f>
        <v>1</v>
      </c>
      <c r="T82" s="177" t="str">
        <f>IF(P_gras_korn!Q94=0," ",IF(P_gras_korn!$B$6=P_gras_korn!$D$2," ",IF(P_gras_korn!$B$6=P_gras_korn!$D$3," ",P_gras_korn!Q94)))</f>
        <v xml:space="preserve"> </v>
      </c>
      <c r="U82" s="177" t="str">
        <f>IF(P_gras_korn!R94=0," ",IF(P_gras_korn!$B$6=P_gras_korn!$D$2," ",IF(P_gras_korn!$B$6=P_gras_korn!$D$3," ",P_gras_korn!R94)))</f>
        <v xml:space="preserve"> </v>
      </c>
    </row>
    <row r="83" spans="4:21" x14ac:dyDescent="0.2">
      <c r="D83" s="69" t="str">
        <f>IF(P_gras_korn!A95=0," ",P_gras_korn!A95)</f>
        <v>5058 Åfjord</v>
      </c>
      <c r="E83" s="177">
        <f>IF(P_gras_korn!B95=0," ",IF(P_gras_korn!$B$6=P_gras_korn!$D$2," ",IF(P_gras_korn!$B$6=P_gras_korn!$D$3," ",P_gras_korn!B95)))</f>
        <v>88</v>
      </c>
      <c r="F83" s="177">
        <f>IF(P_gras_korn!C95=0," ",IF(P_gras_korn!$B$6=P_gras_korn!$D$2," ",IF(P_gras_korn!$B$6=P_gras_korn!$D$3," ",P_gras_korn!C95)))</f>
        <v>71</v>
      </c>
      <c r="G83" s="177">
        <f>IF(P_gras_korn!D95=0," ",IF(P_gras_korn!$B$6=P_gras_korn!$D$2," ",IF(P_gras_korn!$B$6=P_gras_korn!$D$3," ",P_gras_korn!D95)))</f>
        <v>17</v>
      </c>
      <c r="H83" s="177">
        <f>IF(P_gras_korn!E95=0," ",IF(P_gras_korn!$B$6=P_gras_korn!$D$2," ",IF(P_gras_korn!$B$6=P_gras_korn!$D$3," ",P_gras_korn!E95)))</f>
        <v>4</v>
      </c>
      <c r="I83" s="177" t="str">
        <f>IF(P_gras_korn!F95=0," ",IF(P_gras_korn!$B$6=P_gras_korn!$D$2," ",IF(P_gras_korn!$B$6=P_gras_korn!$D$3," ",P_gras_korn!F95)))</f>
        <v xml:space="preserve"> </v>
      </c>
      <c r="J83" s="177">
        <f>IF(P_gras_korn!G95=0," ",IF(P_gras_korn!$B$6=P_gras_korn!$D$2," ",IF(P_gras_korn!$B$6=P_gras_korn!$D$3," ",P_gras_korn!G95)))</f>
        <v>16</v>
      </c>
      <c r="K83" s="177" t="str">
        <f>IF(P_gras_korn!H95=0," ",IF(P_gras_korn!$B$6=P_gras_korn!$D$2," ",IF(P_gras_korn!$B$6=P_gras_korn!$D$3," ",P_gras_korn!H95)))</f>
        <v xml:space="preserve"> </v>
      </c>
      <c r="L83" s="177">
        <f>IF(P_gras_korn!I95=0," ",IF(P_gras_korn!$B$6=P_gras_korn!$D$2," ",IF(P_gras_korn!$B$6=P_gras_korn!$D$3," ",P_gras_korn!I95)))</f>
        <v>1</v>
      </c>
      <c r="M83" s="177">
        <f>IF(P_gras_korn!J95=0," ",IF(P_gras_korn!$B$6=P_gras_korn!$D$2," ",IF(P_gras_korn!$B$6=P_gras_korn!$D$3," ",P_gras_korn!J95)))</f>
        <v>1</v>
      </c>
      <c r="N83" s="177" t="str">
        <f>IF(P_gras_korn!K95=0," ",IF(P_gras_korn!$B$6=P_gras_korn!$D$2," ",IF(P_gras_korn!$B$6=P_gras_korn!$D$3," ",P_gras_korn!K95)))</f>
        <v xml:space="preserve"> </v>
      </c>
      <c r="O83" s="177" t="str">
        <f>IF(P_gras_korn!L95=0," ",IF(P_gras_korn!$B$6=P_gras_korn!$D$2," ",IF(P_gras_korn!$B$6=P_gras_korn!$D$3," ",P_gras_korn!L95)))</f>
        <v xml:space="preserve"> </v>
      </c>
      <c r="P83" s="177" t="str">
        <f>IF(P_gras_korn!M95=0," ",IF(P_gras_korn!$B$6=P_gras_korn!$D$2," ",IF(P_gras_korn!$B$6=P_gras_korn!$D$3," ",P_gras_korn!M95)))</f>
        <v xml:space="preserve"> </v>
      </c>
      <c r="Q83" s="177" t="str">
        <f>IF(P_gras_korn!N95=0," ",IF(P_gras_korn!$B$6=P_gras_korn!$D$2," ",IF(P_gras_korn!$B$6=P_gras_korn!$D$3," ",P_gras_korn!N95)))</f>
        <v xml:space="preserve"> </v>
      </c>
      <c r="R83" s="177" t="str">
        <f>IF(P_gras_korn!O95=0," ",IF(P_gras_korn!$B$6=P_gras_korn!$D$2," ",IF(P_gras_korn!$B$6=P_gras_korn!$D$3," ",P_gras_korn!O95)))</f>
        <v xml:space="preserve"> </v>
      </c>
      <c r="S83" s="177" t="str">
        <f>IF(P_gras_korn!P95=0," ",IF(P_gras_korn!$B$6=P_gras_korn!$D$2," ",IF(P_gras_korn!$B$6=P_gras_korn!$D$3," ",P_gras_korn!P95)))</f>
        <v xml:space="preserve"> </v>
      </c>
      <c r="T83" s="177" t="str">
        <f>IF(P_gras_korn!Q95=0," ",IF(P_gras_korn!$B$6=P_gras_korn!$D$2," ",IF(P_gras_korn!$B$6=P_gras_korn!$D$3," ",P_gras_korn!Q95)))</f>
        <v xml:space="preserve"> </v>
      </c>
      <c r="U83" s="177" t="str">
        <f>IF(P_gras_korn!R95=0," ",IF(P_gras_korn!$B$6=P_gras_korn!$D$2," ",IF(P_gras_korn!$B$6=P_gras_korn!$D$3," ",P_gras_korn!R95)))</f>
        <v xml:space="preserve"> </v>
      </c>
    </row>
    <row r="84" spans="4:21" x14ac:dyDescent="0.2">
      <c r="D84" s="69" t="str">
        <f>IF(P_gras_korn!A96=0," ",P_gras_korn!A96)</f>
        <v>5059 Orkland</v>
      </c>
      <c r="E84" s="177">
        <f>IF(P_gras_korn!B96=0," ",IF(P_gras_korn!$B$6=P_gras_korn!$D$2," ",IF(P_gras_korn!$B$6=P_gras_korn!$D$3," ",P_gras_korn!B96)))</f>
        <v>247</v>
      </c>
      <c r="F84" s="177">
        <f>IF(P_gras_korn!C96=0," ",IF(P_gras_korn!$B$6=P_gras_korn!$D$2," ",IF(P_gras_korn!$B$6=P_gras_korn!$D$3," ",P_gras_korn!C96)))</f>
        <v>189</v>
      </c>
      <c r="G84" s="177">
        <f>IF(P_gras_korn!D96=0," ",IF(P_gras_korn!$B$6=P_gras_korn!$D$2," ",IF(P_gras_korn!$B$6=P_gras_korn!$D$3," ",P_gras_korn!D96)))</f>
        <v>86</v>
      </c>
      <c r="H84" s="177">
        <f>IF(P_gras_korn!E96=0," ",IF(P_gras_korn!$B$6=P_gras_korn!$D$2," ",IF(P_gras_korn!$B$6=P_gras_korn!$D$3," ",P_gras_korn!E96)))</f>
        <v>14</v>
      </c>
      <c r="I84" s="177" t="str">
        <f>IF(P_gras_korn!F96=0," ",IF(P_gras_korn!$B$6=P_gras_korn!$D$2," ",IF(P_gras_korn!$B$6=P_gras_korn!$D$3," ",P_gras_korn!F96)))</f>
        <v xml:space="preserve"> </v>
      </c>
      <c r="J84" s="177">
        <f>IF(P_gras_korn!G96=0," ",IF(P_gras_korn!$B$6=P_gras_korn!$D$2," ",IF(P_gras_korn!$B$6=P_gras_korn!$D$3," ",P_gras_korn!G96)))</f>
        <v>74</v>
      </c>
      <c r="K84" s="177">
        <f>IF(P_gras_korn!H96=0," ",IF(P_gras_korn!$B$6=P_gras_korn!$D$2," ",IF(P_gras_korn!$B$6=P_gras_korn!$D$3," ",P_gras_korn!H96)))</f>
        <v>8</v>
      </c>
      <c r="L84" s="177">
        <f>IF(P_gras_korn!I96=0," ",IF(P_gras_korn!$B$6=P_gras_korn!$D$2," ",IF(P_gras_korn!$B$6=P_gras_korn!$D$3," ",P_gras_korn!I96)))</f>
        <v>3</v>
      </c>
      <c r="M84" s="177">
        <f>IF(P_gras_korn!J96=0," ",IF(P_gras_korn!$B$6=P_gras_korn!$D$2," ",IF(P_gras_korn!$B$6=P_gras_korn!$D$3," ",P_gras_korn!J96)))</f>
        <v>1</v>
      </c>
      <c r="N84" s="177" t="str">
        <f>IF(P_gras_korn!K96=0," ",IF(P_gras_korn!$B$6=P_gras_korn!$D$2," ",IF(P_gras_korn!$B$6=P_gras_korn!$D$3," ",P_gras_korn!K96)))</f>
        <v xml:space="preserve"> </v>
      </c>
      <c r="O84" s="177" t="str">
        <f>IF(P_gras_korn!L96=0," ",IF(P_gras_korn!$B$6=P_gras_korn!$D$2," ",IF(P_gras_korn!$B$6=P_gras_korn!$D$3," ",P_gras_korn!L96)))</f>
        <v xml:space="preserve"> </v>
      </c>
      <c r="P84" s="177" t="str">
        <f>IF(P_gras_korn!M96=0," ",IF(P_gras_korn!$B$6=P_gras_korn!$D$2," ",IF(P_gras_korn!$B$6=P_gras_korn!$D$3," ",P_gras_korn!M96)))</f>
        <v xml:space="preserve"> </v>
      </c>
      <c r="Q84" s="177">
        <f>IF(P_gras_korn!N96=0," ",IF(P_gras_korn!$B$6=P_gras_korn!$D$2," ",IF(P_gras_korn!$B$6=P_gras_korn!$D$3," ",P_gras_korn!N96)))</f>
        <v>1</v>
      </c>
      <c r="R84" s="177" t="str">
        <f>IF(P_gras_korn!O96=0," ",IF(P_gras_korn!$B$6=P_gras_korn!$D$2," ",IF(P_gras_korn!$B$6=P_gras_korn!$D$3," ",P_gras_korn!O96)))</f>
        <v xml:space="preserve"> </v>
      </c>
      <c r="S84" s="177" t="str">
        <f>IF(P_gras_korn!P96=0," ",IF(P_gras_korn!$B$6=P_gras_korn!$D$2," ",IF(P_gras_korn!$B$6=P_gras_korn!$D$3," ",P_gras_korn!P96)))</f>
        <v xml:space="preserve"> </v>
      </c>
      <c r="T84" s="177" t="str">
        <f>IF(P_gras_korn!Q96=0," ",IF(P_gras_korn!$B$6=P_gras_korn!$D$2," ",IF(P_gras_korn!$B$6=P_gras_korn!$D$3," ",P_gras_korn!Q96)))</f>
        <v xml:space="preserve"> </v>
      </c>
      <c r="U84" s="177" t="str">
        <f>IF(P_gras_korn!R96=0," ",IF(P_gras_korn!$B$6=P_gras_korn!$D$2," ",IF(P_gras_korn!$B$6=P_gras_korn!$D$3," ",P_gras_korn!R96)))</f>
        <v xml:space="preserve"> </v>
      </c>
    </row>
    <row r="85" spans="4:21" x14ac:dyDescent="0.2">
      <c r="D85" s="69" t="str">
        <f>IF(P_gras_korn!A97=0," ",P_gras_korn!A97)</f>
        <v>5060 Nærøysund</v>
      </c>
      <c r="E85" s="177">
        <f>IF(P_gras_korn!B97=0," ",IF(P_gras_korn!$B$6=P_gras_korn!$D$2," ",IF(P_gras_korn!$B$6=P_gras_korn!$D$3," ",P_gras_korn!B97)))</f>
        <v>148</v>
      </c>
      <c r="F85" s="177">
        <f>IF(P_gras_korn!C97=0," ",IF(P_gras_korn!$B$6=P_gras_korn!$D$2," ",IF(P_gras_korn!$B$6=P_gras_korn!$D$3," ",P_gras_korn!C97)))</f>
        <v>113</v>
      </c>
      <c r="G85" s="177">
        <f>IF(P_gras_korn!D97=0," ",IF(P_gras_korn!$B$6=P_gras_korn!$D$2," ",IF(P_gras_korn!$B$6=P_gras_korn!$D$3," ",P_gras_korn!D97)))</f>
        <v>26</v>
      </c>
      <c r="H85" s="177">
        <f>IF(P_gras_korn!E97=0," ",IF(P_gras_korn!$B$6=P_gras_korn!$D$2," ",IF(P_gras_korn!$B$6=P_gras_korn!$D$3," ",P_gras_korn!E97)))</f>
        <v>6</v>
      </c>
      <c r="I85" s="177">
        <f>IF(P_gras_korn!F97=0," ",IF(P_gras_korn!$B$6=P_gras_korn!$D$2," ",IF(P_gras_korn!$B$6=P_gras_korn!$D$3," ",P_gras_korn!F97)))</f>
        <v>1</v>
      </c>
      <c r="J85" s="177">
        <f>IF(P_gras_korn!G97=0," ",IF(P_gras_korn!$B$6=P_gras_korn!$D$2," ",IF(P_gras_korn!$B$6=P_gras_korn!$D$3," ",P_gras_korn!G97)))</f>
        <v>5</v>
      </c>
      <c r="K85" s="177">
        <f>IF(P_gras_korn!H97=0," ",IF(P_gras_korn!$B$6=P_gras_korn!$D$2," ",IF(P_gras_korn!$B$6=P_gras_korn!$D$3," ",P_gras_korn!H97)))</f>
        <v>1</v>
      </c>
      <c r="L85" s="177">
        <f>IF(P_gras_korn!I97=0," ",IF(P_gras_korn!$B$6=P_gras_korn!$D$2," ",IF(P_gras_korn!$B$6=P_gras_korn!$D$3," ",P_gras_korn!I97)))</f>
        <v>1</v>
      </c>
      <c r="M85" s="177" t="str">
        <f>IF(P_gras_korn!J97=0," ",IF(P_gras_korn!$B$6=P_gras_korn!$D$2," ",IF(P_gras_korn!$B$6=P_gras_korn!$D$3," ",P_gras_korn!J97)))</f>
        <v xml:space="preserve"> </v>
      </c>
      <c r="N85" s="177">
        <f>IF(P_gras_korn!K97=0," ",IF(P_gras_korn!$B$6=P_gras_korn!$D$2," ",IF(P_gras_korn!$B$6=P_gras_korn!$D$3," ",P_gras_korn!K97)))</f>
        <v>1</v>
      </c>
      <c r="O85" s="177" t="str">
        <f>IF(P_gras_korn!L97=0," ",IF(P_gras_korn!$B$6=P_gras_korn!$D$2," ",IF(P_gras_korn!$B$6=P_gras_korn!$D$3," ",P_gras_korn!L97)))</f>
        <v xml:space="preserve"> </v>
      </c>
      <c r="P85" s="177" t="str">
        <f>IF(P_gras_korn!M97=0," ",IF(P_gras_korn!$B$6=P_gras_korn!$D$2," ",IF(P_gras_korn!$B$6=P_gras_korn!$D$3," ",P_gras_korn!M97)))</f>
        <v xml:space="preserve"> </v>
      </c>
      <c r="Q85" s="177" t="str">
        <f>IF(P_gras_korn!N97=0," ",IF(P_gras_korn!$B$6=P_gras_korn!$D$2," ",IF(P_gras_korn!$B$6=P_gras_korn!$D$3," ",P_gras_korn!N97)))</f>
        <v xml:space="preserve"> </v>
      </c>
      <c r="R85" s="177">
        <f>IF(P_gras_korn!O97=0," ",IF(P_gras_korn!$B$6=P_gras_korn!$D$2," ",IF(P_gras_korn!$B$6=P_gras_korn!$D$3," ",P_gras_korn!O97)))</f>
        <v>1</v>
      </c>
      <c r="S85" s="177" t="str">
        <f>IF(P_gras_korn!P97=0," ",IF(P_gras_korn!$B$6=P_gras_korn!$D$2," ",IF(P_gras_korn!$B$6=P_gras_korn!$D$3," ",P_gras_korn!P97)))</f>
        <v xml:space="preserve"> </v>
      </c>
      <c r="T85" s="177" t="str">
        <f>IF(P_gras_korn!Q97=0," ",IF(P_gras_korn!$B$6=P_gras_korn!$D$2," ",IF(P_gras_korn!$B$6=P_gras_korn!$D$3," ",P_gras_korn!Q97)))</f>
        <v xml:space="preserve"> </v>
      </c>
      <c r="U85" s="177" t="str">
        <f>IF(P_gras_korn!R97=0," ",IF(P_gras_korn!$B$6=P_gras_korn!$D$2," ",IF(P_gras_korn!$B$6=P_gras_korn!$D$3," ",P_gras_korn!R97)))</f>
        <v xml:space="preserve"> </v>
      </c>
    </row>
    <row r="86" spans="4:21" x14ac:dyDescent="0.2">
      <c r="D86" s="180" t="str">
        <f>IF(P_gras_korn!A98=0," ",P_gras_korn!A98)</f>
        <v>5061 Rindal</v>
      </c>
      <c r="E86" s="177">
        <f>IF(P_gras_korn!B98=0," ",IF(P_gras_korn!$B$6=P_gras_korn!$D$2," ",IF(P_gras_korn!$B$6=P_gras_korn!$D$3," ",P_gras_korn!B98)))</f>
        <v>69</v>
      </c>
      <c r="F86" s="177">
        <f>IF(P_gras_korn!C98=0," ",IF(P_gras_korn!$B$6=P_gras_korn!$D$2," ",IF(P_gras_korn!$B$6=P_gras_korn!$D$3," ",P_gras_korn!C98)))</f>
        <v>59</v>
      </c>
      <c r="G86" s="177">
        <f>IF(P_gras_korn!D98=0," ",IF(P_gras_korn!$B$6=P_gras_korn!$D$2," ",IF(P_gras_korn!$B$6=P_gras_korn!$D$3," ",P_gras_korn!D98)))</f>
        <v>29</v>
      </c>
      <c r="H86" s="177">
        <f>IF(P_gras_korn!E98=0," ",IF(P_gras_korn!$B$6=P_gras_korn!$D$2," ",IF(P_gras_korn!$B$6=P_gras_korn!$D$3," ",P_gras_korn!E98)))</f>
        <v>1</v>
      </c>
      <c r="I86" s="177" t="str">
        <f>IF(P_gras_korn!F98=0," ",IF(P_gras_korn!$B$6=P_gras_korn!$D$2," ",IF(P_gras_korn!$B$6=P_gras_korn!$D$3," ",P_gras_korn!F98)))</f>
        <v xml:space="preserve"> </v>
      </c>
      <c r="J86" s="177" t="str">
        <f>IF(P_gras_korn!G98=0," ",IF(P_gras_korn!$B$6=P_gras_korn!$D$2," ",IF(P_gras_korn!$B$6=P_gras_korn!$D$3," ",P_gras_korn!G98)))</f>
        <v xml:space="preserve"> </v>
      </c>
      <c r="K86" s="177" t="str">
        <f>IF(P_gras_korn!H98=0," ",IF(P_gras_korn!$B$6=P_gras_korn!$D$2," ",IF(P_gras_korn!$B$6=P_gras_korn!$D$3," ",P_gras_korn!H98)))</f>
        <v xml:space="preserve"> </v>
      </c>
      <c r="L86" s="177" t="str">
        <f>IF(P_gras_korn!I98=0," ",IF(P_gras_korn!$B$6=P_gras_korn!$D$2," ",IF(P_gras_korn!$B$6=P_gras_korn!$D$3," ",P_gras_korn!I98)))</f>
        <v xml:space="preserve"> </v>
      </c>
      <c r="M86" s="177" t="str">
        <f>IF(P_gras_korn!J98=0," ",IF(P_gras_korn!$B$6=P_gras_korn!$D$2," ",IF(P_gras_korn!$B$6=P_gras_korn!$D$3," ",P_gras_korn!J98)))</f>
        <v xml:space="preserve"> </v>
      </c>
      <c r="N86" s="177" t="str">
        <f>IF(P_gras_korn!K98=0," ",IF(P_gras_korn!$B$6=P_gras_korn!$D$2," ",IF(P_gras_korn!$B$6=P_gras_korn!$D$3," ",P_gras_korn!K98)))</f>
        <v xml:space="preserve"> </v>
      </c>
      <c r="O86" s="177" t="str">
        <f>IF(P_gras_korn!L98=0," ",IF(P_gras_korn!$B$6=P_gras_korn!$D$2," ",IF(P_gras_korn!$B$6=P_gras_korn!$D$3," ",P_gras_korn!L98)))</f>
        <v xml:space="preserve"> </v>
      </c>
      <c r="P86" s="177" t="str">
        <f>IF(P_gras_korn!M98=0," ",IF(P_gras_korn!$B$6=P_gras_korn!$D$2," ",IF(P_gras_korn!$B$6=P_gras_korn!$D$3," ",P_gras_korn!M98)))</f>
        <v xml:space="preserve"> </v>
      </c>
      <c r="Q86" s="177" t="str">
        <f>IF(P_gras_korn!N98=0," ",IF(P_gras_korn!$B$6=P_gras_korn!$D$2," ",IF(P_gras_korn!$B$6=P_gras_korn!$D$3," ",P_gras_korn!N98)))</f>
        <v xml:space="preserve"> </v>
      </c>
      <c r="R86" s="177" t="str">
        <f>IF(P_gras_korn!O98=0," ",IF(P_gras_korn!$B$6=P_gras_korn!$D$2," ",IF(P_gras_korn!$B$6=P_gras_korn!$D$3," ",P_gras_korn!O98)))</f>
        <v xml:space="preserve"> </v>
      </c>
      <c r="S86" s="177" t="str">
        <f>IF(P_gras_korn!P98=0," ",IF(P_gras_korn!$B$6=P_gras_korn!$D$2," ",IF(P_gras_korn!$B$6=P_gras_korn!$D$3," ",P_gras_korn!P98)))</f>
        <v xml:space="preserve"> </v>
      </c>
      <c r="T86" s="177" t="str">
        <f>IF(P_gras_korn!Q98=0," ",IF(P_gras_korn!$B$6=P_gras_korn!$D$2," ",IF(P_gras_korn!$B$6=P_gras_korn!$D$3," ",P_gras_korn!Q98)))</f>
        <v xml:space="preserve"> </v>
      </c>
      <c r="U86" s="177" t="str">
        <f>IF(P_gras_korn!R98=0," ",IF(P_gras_korn!$B$6=P_gras_korn!$D$2," ",IF(P_gras_korn!$B$6=P_gras_korn!$D$3," ",P_gras_korn!R98)))</f>
        <v xml:space="preserve"> </v>
      </c>
    </row>
    <row r="87" spans="4:21" x14ac:dyDescent="0.2">
      <c r="D87" s="181" t="str">
        <f>IF(P_gras_korn!A99=0," ",P_gras_korn!A99)</f>
        <v>Totalsum</v>
      </c>
      <c r="E87" s="178">
        <f>IF(P_gras_korn!B99=0," ",IF(P_gras_korn!$B$6=P_gras_korn!$D$2," ",IF(P_gras_korn!$B$6=P_gras_korn!$D$3," ",P_gras_korn!B99)))</f>
        <v>4019</v>
      </c>
      <c r="F87" s="178">
        <f>IF(P_gras_korn!C99=0," ",IF(P_gras_korn!$B$6=P_gras_korn!$D$2," ",IF(P_gras_korn!$B$6=P_gras_korn!$D$3," ",P_gras_korn!C99)))</f>
        <v>3077</v>
      </c>
      <c r="G87" s="178">
        <f>IF(P_gras_korn!D99=0," ",IF(P_gras_korn!$B$6=P_gras_korn!$D$2," ",IF(P_gras_korn!$B$6=P_gras_korn!$D$3," ",P_gras_korn!D99)))</f>
        <v>1221</v>
      </c>
      <c r="H87" s="178">
        <f>IF(P_gras_korn!E99=0," ",IF(P_gras_korn!$B$6=P_gras_korn!$D$2," ",IF(P_gras_korn!$B$6=P_gras_korn!$D$3," ",P_gras_korn!E99)))</f>
        <v>365</v>
      </c>
      <c r="I87" s="178">
        <f>IF(P_gras_korn!F99=0," ",IF(P_gras_korn!$B$6=P_gras_korn!$D$2," ",IF(P_gras_korn!$B$6=P_gras_korn!$D$3," ",P_gras_korn!F99)))</f>
        <v>22</v>
      </c>
      <c r="J87" s="178">
        <f>IF(P_gras_korn!G99=0," ",IF(P_gras_korn!$B$6=P_gras_korn!$D$2," ",IF(P_gras_korn!$B$6=P_gras_korn!$D$3," ",P_gras_korn!G99)))</f>
        <v>1824</v>
      </c>
      <c r="K87" s="178">
        <f>IF(P_gras_korn!H99=0," ",IF(P_gras_korn!$B$6=P_gras_korn!$D$2," ",IF(P_gras_korn!$B$6=P_gras_korn!$D$3," ",P_gras_korn!H99)))</f>
        <v>410</v>
      </c>
      <c r="L87" s="178">
        <f>IF(P_gras_korn!I99=0," ",IF(P_gras_korn!$B$6=P_gras_korn!$D$2," ",IF(P_gras_korn!$B$6=P_gras_korn!$D$3," ",P_gras_korn!I99)))</f>
        <v>111</v>
      </c>
      <c r="M87" s="178">
        <f>IF(P_gras_korn!J99=0," ",IF(P_gras_korn!$B$6=P_gras_korn!$D$2," ",IF(P_gras_korn!$B$6=P_gras_korn!$D$3," ",P_gras_korn!J99)))</f>
        <v>135</v>
      </c>
      <c r="N87" s="178">
        <f>IF(P_gras_korn!K99=0," ",IF(P_gras_korn!$B$6=P_gras_korn!$D$2," ",IF(P_gras_korn!$B$6=P_gras_korn!$D$3," ",P_gras_korn!K99)))</f>
        <v>5</v>
      </c>
      <c r="O87" s="178">
        <f>IF(P_gras_korn!L99=0," ",IF(P_gras_korn!$B$6=P_gras_korn!$D$2," ",IF(P_gras_korn!$B$6=P_gras_korn!$D$3," ",P_gras_korn!L99)))</f>
        <v>3</v>
      </c>
      <c r="P87" s="178">
        <f>IF(P_gras_korn!M99=0," ",IF(P_gras_korn!$B$6=P_gras_korn!$D$2," ",IF(P_gras_korn!$B$6=P_gras_korn!$D$3," ",P_gras_korn!M99)))</f>
        <v>16</v>
      </c>
      <c r="Q87" s="178">
        <f>IF(P_gras_korn!N99=0," ",IF(P_gras_korn!$B$6=P_gras_korn!$D$2," ",IF(P_gras_korn!$B$6=P_gras_korn!$D$3," ",P_gras_korn!N99)))</f>
        <v>18</v>
      </c>
      <c r="R87" s="178">
        <f>IF(P_gras_korn!O99=0," ",IF(P_gras_korn!$B$6=P_gras_korn!$D$2," ",IF(P_gras_korn!$B$6=P_gras_korn!$D$3," ",P_gras_korn!O99)))</f>
        <v>14</v>
      </c>
      <c r="S87" s="178">
        <f>IF(P_gras_korn!P99=0," ",IF(P_gras_korn!$B$6=P_gras_korn!$D$2," ",IF(P_gras_korn!$B$6=P_gras_korn!$D$3," ",P_gras_korn!P99)))</f>
        <v>18</v>
      </c>
      <c r="T87" s="178">
        <f>IF(P_gras_korn!Q99=0," ",IF(P_gras_korn!$B$6=P_gras_korn!$D$2," ",IF(P_gras_korn!$B$6=P_gras_korn!$D$3," ",P_gras_korn!Q99)))</f>
        <v>3</v>
      </c>
      <c r="U87" s="178" t="str">
        <f>IF(P_gras_korn!R99=0," ",IF(P_gras_korn!$B$6=P_gras_korn!$D$2," ",IF(P_gras_korn!$B$6=P_gras_korn!$D$3," ",P_gras_korn!R99)))</f>
        <v xml:space="preserve"> </v>
      </c>
    </row>
    <row r="88" spans="4:21" x14ac:dyDescent="0.2">
      <c r="D88" s="107" t="str">
        <f>IF(P_gras_korn!A100=0," ",P_gras_korn!A100)</f>
        <v xml:space="preserve"> </v>
      </c>
      <c r="E88" s="135" t="str">
        <f>IF(P_gras_korn!B100=0," ",P_gras_korn!B100)</f>
        <v xml:space="preserve"> </v>
      </c>
      <c r="F88" s="135" t="str">
        <f>IF(P_gras_korn!C100=0," ",P_gras_korn!C100)</f>
        <v xml:space="preserve"> </v>
      </c>
      <c r="G88" s="135" t="str">
        <f>IF(P_gras_korn!D100=0," ",P_gras_korn!D100)</f>
        <v xml:space="preserve"> </v>
      </c>
      <c r="H88" s="135" t="str">
        <f>IF(P_gras_korn!E100=0," ",P_gras_korn!E100)</f>
        <v xml:space="preserve"> </v>
      </c>
      <c r="I88" s="135" t="str">
        <f>IF(P_gras_korn!F100=0," ",P_gras_korn!F100)</f>
        <v xml:space="preserve"> </v>
      </c>
      <c r="J88" s="135" t="str">
        <f>IF(P_gras_korn!G100=0," ",P_gras_korn!G100)</f>
        <v xml:space="preserve"> </v>
      </c>
      <c r="K88" s="135" t="str">
        <f>IF(P_gras_korn!H100=0," ",P_gras_korn!H100)</f>
        <v xml:space="preserve"> </v>
      </c>
      <c r="L88" s="136" t="str">
        <f>IF(P_gras_korn!I100=0," ",P_gras_korn!I100)</f>
        <v xml:space="preserve"> </v>
      </c>
      <c r="M88" s="136" t="str">
        <f>IF(P_gras_korn!J100=0," ",P_gras_korn!J100)</f>
        <v xml:space="preserve"> </v>
      </c>
      <c r="N88" s="136" t="str">
        <f>IF(P_gras_korn!K100=0," ",P_gras_korn!K100)</f>
        <v xml:space="preserve"> </v>
      </c>
      <c r="O88" s="136" t="str">
        <f>IF(P_gras_korn!L100=0," ",P_gras_korn!L100)</f>
        <v xml:space="preserve"> </v>
      </c>
      <c r="P88" s="135" t="str">
        <f>IF(P_gras_korn!M100=0," ",P_gras_korn!M100)</f>
        <v xml:space="preserve"> </v>
      </c>
      <c r="Q88" s="135" t="str">
        <f>IF(P_gras_korn!N100=0," ",P_gras_korn!N100)</f>
        <v xml:space="preserve"> </v>
      </c>
      <c r="R88" s="135" t="str">
        <f>IF(P_gras_korn!O100=0," ",P_gras_korn!O100)</f>
        <v xml:space="preserve"> </v>
      </c>
      <c r="S88" s="135" t="str">
        <f>IF(P_gras_korn!P100=0," ",P_gras_korn!P100)</f>
        <v xml:space="preserve"> </v>
      </c>
      <c r="T88" s="110" t="str">
        <f>IF(P_gras_korn!Q100=0," ",P_gras_korn!Q100)</f>
        <v xml:space="preserve"> </v>
      </c>
      <c r="U88" s="110"/>
    </row>
  </sheetData>
  <mergeCells count="4">
    <mergeCell ref="E47:I47"/>
    <mergeCell ref="J47:U47"/>
    <mergeCell ref="J3:S3"/>
    <mergeCell ref="E3:I3"/>
  </mergeCells>
  <conditionalFormatting sqref="D49:D87 D5:U43">
    <cfRule type="containsBlanks" dxfId="65" priority="5">
      <formula>LEN(TRIM(D5))=0</formula>
    </cfRule>
  </conditionalFormatting>
  <conditionalFormatting sqref="E49:U87">
    <cfRule type="containsBlanks" dxfId="64" priority="1">
      <formula>LEN(TRIM(E49))=0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CC3B-E9DE-4D5B-8455-1338390E8BC4}">
  <sheetPr codeName="Ark9">
    <tabColor rgb="FF92D050"/>
  </sheetPr>
  <dimension ref="B2:Z47"/>
  <sheetViews>
    <sheetView showGridLines="0" showRowColHeaders="0" workbookViewId="0">
      <selection activeCell="L15" sqref="L15"/>
    </sheetView>
  </sheetViews>
  <sheetFormatPr baseColWidth="10" defaultRowHeight="12.75" x14ac:dyDescent="0.2"/>
  <cols>
    <col min="1" max="1" width="3.28515625" style="78" customWidth="1"/>
    <col min="2" max="2" width="17.7109375" style="80" customWidth="1"/>
    <col min="3" max="3" width="7.42578125" style="80" customWidth="1"/>
    <col min="4" max="4" width="8.28515625" style="80" customWidth="1"/>
    <col min="5" max="5" width="8.140625" style="80" customWidth="1"/>
    <col min="6" max="6" width="8.28515625" style="80" customWidth="1"/>
    <col min="7" max="7" width="9.42578125" style="80" customWidth="1"/>
    <col min="8" max="8" width="6.7109375" style="80" customWidth="1"/>
    <col min="9" max="9" width="8.42578125" style="80" customWidth="1"/>
    <col min="10" max="10" width="8" style="80" customWidth="1"/>
    <col min="11" max="11" width="7.42578125" style="80" customWidth="1"/>
    <col min="12" max="12" width="8.140625" style="80" customWidth="1"/>
    <col min="13" max="13" width="8" style="80" customWidth="1"/>
    <col min="14" max="14" width="2.85546875" style="80" customWidth="1"/>
    <col min="15" max="15" width="17.42578125" style="80" customWidth="1"/>
    <col min="16" max="16" width="8.5703125" style="80" customWidth="1"/>
    <col min="17" max="17" width="7.7109375" style="80" customWidth="1"/>
    <col min="18" max="18" width="8.42578125" style="80" customWidth="1"/>
    <col min="19" max="19" width="8.28515625" style="80" customWidth="1"/>
    <col min="20" max="20" width="8.140625" style="80" customWidth="1"/>
    <col min="21" max="21" width="7.28515625" style="80" customWidth="1"/>
    <col min="22" max="22" width="7.42578125" style="80" customWidth="1"/>
    <col min="23" max="23" width="8" style="80" customWidth="1"/>
    <col min="24" max="24" width="7.5703125" style="80" customWidth="1"/>
    <col min="25" max="25" width="8.140625" style="80" customWidth="1"/>
    <col min="26" max="16384" width="11.42578125" style="78"/>
  </cols>
  <sheetData>
    <row r="2" spans="2:26" ht="18.75" customHeight="1" x14ac:dyDescent="0.2">
      <c r="H2" s="250" t="str">
        <f>P_potet_grønt!I6</f>
        <v xml:space="preserve"> </v>
      </c>
      <c r="I2" s="250"/>
      <c r="J2" s="250"/>
      <c r="K2" s="250"/>
    </row>
    <row r="3" spans="2:26" ht="12.75" customHeight="1" x14ac:dyDescent="0.2">
      <c r="H3" s="250"/>
      <c r="I3" s="250"/>
      <c r="J3" s="250"/>
      <c r="K3" s="250"/>
    </row>
    <row r="4" spans="2:26" x14ac:dyDescent="0.2">
      <c r="H4" s="250"/>
      <c r="I4" s="250"/>
      <c r="J4" s="250"/>
      <c r="K4" s="250"/>
    </row>
    <row r="5" spans="2:26" x14ac:dyDescent="0.2">
      <c r="O5" s="78"/>
    </row>
    <row r="6" spans="2:26" ht="28.5" customHeight="1" x14ac:dyDescent="0.2">
      <c r="B6" s="88" t="str">
        <f>P_potet_grønt!I2</f>
        <v>Antall dekar med poteter, grønnsaker, frukt og bær i Trøndelag i 2022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2"/>
      <c r="O6" s="92" t="str">
        <f>P_potet_grønt!I4</f>
        <v>Antall foretak med produksjon av poteter, grønnsaker, frukt og bær i Trøndelag i 2022</v>
      </c>
      <c r="P6" s="92"/>
      <c r="Q6" s="92"/>
      <c r="R6" s="72"/>
      <c r="S6" s="92"/>
      <c r="T6" s="72"/>
      <c r="U6" s="72"/>
      <c r="V6" s="72"/>
      <c r="W6" s="72"/>
      <c r="X6" s="72"/>
      <c r="Y6" s="72"/>
    </row>
    <row r="7" spans="2:26" s="79" customFormat="1" ht="11.25" x14ac:dyDescent="0.2">
      <c r="B7" s="196" t="s">
        <v>593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4"/>
      <c r="O7" s="197" t="s">
        <v>593</v>
      </c>
      <c r="P7" s="93"/>
      <c r="Q7" s="93"/>
      <c r="R7" s="93"/>
      <c r="S7" s="93"/>
      <c r="T7" s="93"/>
      <c r="U7" s="93"/>
      <c r="V7" s="93"/>
      <c r="W7" s="93"/>
      <c r="X7" s="93"/>
      <c r="Y7" s="93"/>
    </row>
    <row r="8" spans="2:26" s="87" customFormat="1" ht="36.75" customHeight="1" x14ac:dyDescent="0.2">
      <c r="B8" s="90" t="s">
        <v>392</v>
      </c>
      <c r="C8" s="91" t="str">
        <f>IF(P_potet_grønt!B9=0," ",P_potet_grønt!B9)</f>
        <v>poteter</v>
      </c>
      <c r="D8" s="91" t="str">
        <f>IF(P_potet_grønt!C9=0," ",P_potet_grønt!C9)</f>
        <v>grønnsaker</v>
      </c>
      <c r="E8" s="91" t="str">
        <f>IF(P_potet_grønt!D9=0," ",P_potet_grønt!D9)</f>
        <v>andre bærarter</v>
      </c>
      <c r="F8" s="91" t="str">
        <f>IF(P_potet_grønt!E9=0," ",P_potet_grønt!E9)</f>
        <v>andre fruktarter</v>
      </c>
      <c r="G8" s="91" t="str">
        <f>IF(P_potet_grønt!F9=0," ",P_potet_grønt!F9)</f>
        <v>blomster friland</v>
      </c>
      <c r="H8" s="91" t="str">
        <f>IF(P_potet_grønt!G9=0," ",P_potet_grønt!G9)</f>
        <v>epler</v>
      </c>
      <c r="I8" s="91" t="str">
        <f>IF(P_potet_grønt!H9=0," ",P_potet_grønt!H9)</f>
        <v>jordbær</v>
      </c>
      <c r="J8" s="91" t="str">
        <f>IF(P_potet_grønt!I9=0," ",P_potet_grønt!I9)</f>
        <v>moreller og kirsebær</v>
      </c>
      <c r="K8" s="91" t="str">
        <f>IF(P_potet_grønt!J9=0," ",P_potet_grønt!J9)</f>
        <v>plommer</v>
      </c>
      <c r="L8" s="91" t="str">
        <f>IF(P_potet_grønt!K9=0," ",P_potet_grønt!K9)</f>
        <v>pærer</v>
      </c>
      <c r="M8" s="91" t="str">
        <f>IF(P_potet_grønt!L9=0," ",P_potet_grønt!L9)</f>
        <v>Totalsum</v>
      </c>
      <c r="N8" s="86" t="str">
        <f>IF(P_potet_grønt!M9=0," ",P_potet_grønt!M9)</f>
        <v xml:space="preserve"> </v>
      </c>
      <c r="O8" s="94" t="s">
        <v>392</v>
      </c>
      <c r="P8" s="95" t="str">
        <f>IF(P_potet_grønt!B59=0," ",P_potet_grønt!B59)</f>
        <v>poteter</v>
      </c>
      <c r="Q8" s="95" t="str">
        <f>IF(P_potet_grønt!C59=0," ",P_potet_grønt!C59)</f>
        <v>grønnsaker</v>
      </c>
      <c r="R8" s="95" t="str">
        <f>IF(P_potet_grønt!D59=0," ",P_potet_grønt!D59)</f>
        <v>andre bærarter</v>
      </c>
      <c r="S8" s="95" t="str">
        <f>IF(P_potet_grønt!E59=0," ",P_potet_grønt!E59)</f>
        <v>andre fruktarter</v>
      </c>
      <c r="T8" s="95" t="str">
        <f>IF(P_potet_grønt!F59=0," ",P_potet_grønt!F59)</f>
        <v>blomster friland</v>
      </c>
      <c r="U8" s="95" t="str">
        <f>IF(P_potet_grønt!G59=0," ",P_potet_grønt!G59)</f>
        <v>epler</v>
      </c>
      <c r="V8" s="95" t="str">
        <f>IF(P_potet_grønt!H59=0," ",P_potet_grønt!H59)</f>
        <v>jordbær</v>
      </c>
      <c r="W8" s="95" t="str">
        <f>IF(P_potet_grønt!I59=0," ",P_potet_grønt!I59)</f>
        <v>moreller og kirsebær</v>
      </c>
      <c r="X8" s="95" t="str">
        <f>IF(P_potet_grønt!J59=0," ",P_potet_grønt!J59)</f>
        <v>plommer</v>
      </c>
      <c r="Y8" s="95" t="str">
        <f>IF(P_potet_grønt!K59=0," ",P_potet_grønt!K59)</f>
        <v>pærer</v>
      </c>
      <c r="Z8" s="87" t="str">
        <f>IF(P_potet_grønt!L59=0," ",P_potet_grønt!L59)</f>
        <v xml:space="preserve"> </v>
      </c>
    </row>
    <row r="9" spans="2:26" x14ac:dyDescent="0.2">
      <c r="B9" s="83" t="str">
        <f>IF(P_potet_grønt!A10=0," ",P_potet_grønt!A10)</f>
        <v>5001 Trondheim</v>
      </c>
      <c r="C9" s="70">
        <f>IF(P_potet_grønt!B10=0," ",IF(P_potet_grønt!$B$6=P_potet_grønt!$F$2," ",IF(P_potet_grønt!$B$6=P_potet_grønt!$F$3," ",P_potet_grønt!B10)))</f>
        <v>29</v>
      </c>
      <c r="D9" s="70">
        <f>IF(P_potet_grønt!C10=0," ",IF(P_potet_grønt!$B$6=P_potet_grønt!$F$2," ",IF(P_potet_grønt!$B$6=P_potet_grønt!$F$3," ",P_potet_grønt!C10)))</f>
        <v>21</v>
      </c>
      <c r="E9" s="70">
        <f>IF(P_potet_grønt!D10=0," ",IF(P_potet_grønt!$B$6=P_potet_grønt!$F$2," ",IF(P_potet_grønt!$B$6=P_potet_grønt!$F$3," ",P_potet_grønt!D10)))</f>
        <v>28</v>
      </c>
      <c r="F9" s="70" t="str">
        <f>IF(P_potet_grønt!E10=0," ",IF(P_potet_grønt!$B$6=P_potet_grønt!$F$2," ",IF(P_potet_grønt!$B$6=P_potet_grønt!$F$3," ",P_potet_grønt!E10)))</f>
        <v xml:space="preserve"> </v>
      </c>
      <c r="G9" s="70" t="str">
        <f>IF(P_potet_grønt!F10=0," ",IF(P_potet_grønt!$B$6=P_potet_grønt!$F$2," ",IF(P_potet_grønt!$B$6=P_potet_grønt!$F$3," ",P_potet_grønt!F10)))</f>
        <v xml:space="preserve"> </v>
      </c>
      <c r="H9" s="70">
        <f>IF(P_potet_grønt!G10=0," ",IF(P_potet_grønt!$B$6=P_potet_grønt!$F$2," ",IF(P_potet_grønt!$B$6=P_potet_grønt!$F$3," ",P_potet_grønt!G10)))</f>
        <v>13</v>
      </c>
      <c r="I9" s="70">
        <f>IF(P_potet_grønt!H10=0," ",IF(P_potet_grønt!$B$6=P_potet_grønt!$F$2," ",IF(P_potet_grønt!$B$6=P_potet_grønt!$F$3," ",P_potet_grønt!H10)))</f>
        <v>135</v>
      </c>
      <c r="J9" s="70">
        <f>IF(P_potet_grønt!I10=0," ",IF(P_potet_grønt!$B$6=P_potet_grønt!$F$2," ",IF(P_potet_grønt!$B$6=P_potet_grønt!$F$3," ",P_potet_grønt!I10)))</f>
        <v>1</v>
      </c>
      <c r="K9" s="70">
        <f>IF(P_potet_grønt!J10=0," ",IF(P_potet_grønt!$B$6=P_potet_grønt!$F$2," ",IF(P_potet_grønt!$B$6=P_potet_grønt!$F$3," ",P_potet_grønt!J10)))</f>
        <v>3</v>
      </c>
      <c r="L9" s="70" t="str">
        <f>IF(P_potet_grønt!K10=0," ",IF(P_potet_grønt!$B$6=P_potet_grønt!$F$2," ",IF(P_potet_grønt!$B$6=P_potet_grønt!$F$3," ",P_potet_grønt!K10)))</f>
        <v xml:space="preserve"> </v>
      </c>
      <c r="M9" s="70">
        <f>IF(P_potet_grønt!L10=0," ",IF(P_potet_grønt!$B$6=P_potet_grønt!$F$2," ",IF(P_potet_grønt!$B$6=P_potet_grønt!$F$3," ",P_potet_grønt!L10)))</f>
        <v>230</v>
      </c>
      <c r="O9" s="83" t="str">
        <f>IF(P_potet_grønt!A60=0," ",P_potet_grønt!A60)</f>
        <v>5001 Trondheim</v>
      </c>
      <c r="P9" s="83">
        <f>IF(P_potet_grønt!B60=0," ",IF(P_potet_grønt!$B$6=P_potet_grønt!$F$2," ",IF(P_potet_grønt!$B$6=P_potet_grønt!$F$3," ",P_potet_grønt!B60)))</f>
        <v>15</v>
      </c>
      <c r="Q9" s="83">
        <f>IF(P_potet_grønt!C60=0," ",IF(P_potet_grønt!$B$6=P_potet_grønt!$F$2," ",IF(P_potet_grønt!$B$6=P_potet_grønt!$F$3," ",P_potet_grønt!C60)))</f>
        <v>8</v>
      </c>
      <c r="R9" s="83">
        <f>IF(P_potet_grønt!D60=0," ",IF(P_potet_grønt!$B$6=P_potet_grønt!$F$2," ",IF(P_potet_grønt!$B$6=P_potet_grønt!$F$3," ",P_potet_grønt!D60)))</f>
        <v>4</v>
      </c>
      <c r="S9" s="83" t="str">
        <f>IF(P_potet_grønt!E60=0," ",IF(P_potet_grønt!$B$6=P_potet_grønt!$F$2," ",IF(P_potet_grønt!$B$6=P_potet_grønt!$F$3," ",P_potet_grønt!E60)))</f>
        <v xml:space="preserve"> </v>
      </c>
      <c r="T9" s="83" t="str">
        <f>IF(P_potet_grønt!F60=0," ",IF(P_potet_grønt!$B$6=P_potet_grønt!$F$2," ",IF(P_potet_grønt!$B$6=P_potet_grønt!$F$3," ",P_potet_grønt!F60)))</f>
        <v xml:space="preserve"> </v>
      </c>
      <c r="U9" s="83">
        <f>IF(P_potet_grønt!G60=0," ",IF(P_potet_grønt!$B$6=P_potet_grønt!$F$2," ",IF(P_potet_grønt!$B$6=P_potet_grønt!$F$3," ",P_potet_grønt!G60)))</f>
        <v>4</v>
      </c>
      <c r="V9" s="83">
        <f>IF(P_potet_grønt!H60=0," ",IF(P_potet_grønt!$B$6=P_potet_grønt!$F$2," ",IF(P_potet_grønt!$B$6=P_potet_grønt!$F$3," ",P_potet_grønt!H60)))</f>
        <v>4</v>
      </c>
      <c r="W9" s="83">
        <f>IF(P_potet_grønt!I60=0," ",IF(P_potet_grønt!$B$6=P_potet_grønt!$F$2," ",IF(P_potet_grønt!$B$6=P_potet_grønt!$F$3," ",P_potet_grønt!I60)))</f>
        <v>1</v>
      </c>
      <c r="X9" s="83">
        <f>IF(P_potet_grønt!J60=0," ",IF(P_potet_grønt!$B$6=P_potet_grønt!$F$2," ",IF(P_potet_grønt!$B$6=P_potet_grønt!$F$3," ",P_potet_grønt!J60)))</f>
        <v>1</v>
      </c>
      <c r="Y9" s="83" t="str">
        <f>IF(P_potet_grønt!K60=0," ",IF(P_potet_grønt!$B$6=P_potet_grønt!$F$2," ",IF(P_potet_grønt!$B$6=P_potet_grønt!$F$3," ",P_potet_grønt!K60)))</f>
        <v xml:space="preserve"> </v>
      </c>
      <c r="Z9" s="78" t="str">
        <f>IF(P_potet_grønt!L60=0," ",P_potet_grønt!L60)</f>
        <v xml:space="preserve"> </v>
      </c>
    </row>
    <row r="10" spans="2:26" x14ac:dyDescent="0.2">
      <c r="B10" s="83" t="str">
        <f>IF(P_potet_grønt!A11=0," ",P_potet_grønt!A11)</f>
        <v>5006 Steinkjer</v>
      </c>
      <c r="C10" s="70">
        <f>IF(P_potet_grønt!B11=0," ",IF(P_potet_grønt!$B$6=P_potet_grønt!$F$2," ",IF(P_potet_grønt!$B$6=P_potet_grønt!$F$3," ",P_potet_grønt!B11)))</f>
        <v>365</v>
      </c>
      <c r="D10" s="70">
        <f>IF(P_potet_grønt!C11=0," ",IF(P_potet_grønt!$B$6=P_potet_grønt!$F$2," ",IF(P_potet_grønt!$B$6=P_potet_grønt!$F$3," ",P_potet_grønt!C11)))</f>
        <v>352</v>
      </c>
      <c r="E10" s="70">
        <f>IF(P_potet_grønt!D11=0," ",IF(P_potet_grønt!$B$6=P_potet_grønt!$F$2," ",IF(P_potet_grønt!$B$6=P_potet_grønt!$F$3," ",P_potet_grønt!D11)))</f>
        <v>84</v>
      </c>
      <c r="F10" s="70" t="str">
        <f>IF(P_potet_grønt!E11=0," ",IF(P_potet_grønt!$B$6=P_potet_grønt!$F$2," ",IF(P_potet_grønt!$B$6=P_potet_grønt!$F$3," ",P_potet_grønt!E11)))</f>
        <v xml:space="preserve"> </v>
      </c>
      <c r="G10" s="70" t="str">
        <f>IF(P_potet_grønt!F11=0," ",IF(P_potet_grønt!$B$6=P_potet_grønt!$F$2," ",IF(P_potet_grønt!$B$6=P_potet_grønt!$F$3," ",P_potet_grønt!F11)))</f>
        <v xml:space="preserve"> </v>
      </c>
      <c r="H10" s="70">
        <f>IF(P_potet_grønt!G11=0," ",IF(P_potet_grønt!$B$6=P_potet_grønt!$F$2," ",IF(P_potet_grønt!$B$6=P_potet_grønt!$F$3," ",P_potet_grønt!G11)))</f>
        <v>19</v>
      </c>
      <c r="I10" s="70">
        <f>IF(P_potet_grønt!H11=0," ",IF(P_potet_grønt!$B$6=P_potet_grønt!$F$2," ",IF(P_potet_grønt!$B$6=P_potet_grønt!$F$3," ",P_potet_grønt!H11)))</f>
        <v>265</v>
      </c>
      <c r="J10" s="70" t="str">
        <f>IF(P_potet_grønt!I11=0," ",IF(P_potet_grønt!$B$6=P_potet_grønt!$F$2," ",IF(P_potet_grønt!$B$6=P_potet_grønt!$F$3," ",P_potet_grønt!I11)))</f>
        <v xml:space="preserve"> </v>
      </c>
      <c r="K10" s="70" t="str">
        <f>IF(P_potet_grønt!J11=0," ",IF(P_potet_grønt!$B$6=P_potet_grønt!$F$2," ",IF(P_potet_grønt!$B$6=P_potet_grønt!$F$3," ",P_potet_grønt!J11)))</f>
        <v xml:space="preserve"> </v>
      </c>
      <c r="L10" s="70" t="str">
        <f>IF(P_potet_grønt!K11=0," ",IF(P_potet_grønt!$B$6=P_potet_grønt!$F$2," ",IF(P_potet_grønt!$B$6=P_potet_grønt!$F$3," ",P_potet_grønt!K11)))</f>
        <v xml:space="preserve"> </v>
      </c>
      <c r="M10" s="70">
        <f>IF(P_potet_grønt!L11=0," ",IF(P_potet_grønt!$B$6=P_potet_grønt!$F$2," ",IF(P_potet_grønt!$B$6=P_potet_grønt!$F$3," ",P_potet_grønt!L11)))</f>
        <v>1085</v>
      </c>
      <c r="O10" s="83" t="str">
        <f>IF(P_potet_grønt!A61=0," ",P_potet_grønt!A61)</f>
        <v>5006 Steinkjer</v>
      </c>
      <c r="P10" s="83">
        <f>IF(P_potet_grønt!B61=0," ",IF(P_potet_grønt!$B$6=P_potet_grønt!$F$2," ",IF(P_potet_grønt!$B$6=P_potet_grønt!$F$3," ",P_potet_grønt!B61)))</f>
        <v>11</v>
      </c>
      <c r="Q10" s="83">
        <f>IF(P_potet_grønt!C61=0," ",IF(P_potet_grønt!$B$6=P_potet_grønt!$F$2," ",IF(P_potet_grønt!$B$6=P_potet_grønt!$F$3," ",P_potet_grønt!C61)))</f>
        <v>10</v>
      </c>
      <c r="R10" s="83">
        <f>IF(P_potet_grønt!D61=0," ",IF(P_potet_grønt!$B$6=P_potet_grønt!$F$2," ",IF(P_potet_grønt!$B$6=P_potet_grønt!$F$3," ",P_potet_grønt!D61)))</f>
        <v>5</v>
      </c>
      <c r="S10" s="83" t="str">
        <f>IF(P_potet_grønt!E61=0," ",IF(P_potet_grønt!$B$6=P_potet_grønt!$F$2," ",IF(P_potet_grønt!$B$6=P_potet_grønt!$F$3," ",P_potet_grønt!E61)))</f>
        <v xml:space="preserve"> </v>
      </c>
      <c r="T10" s="83" t="str">
        <f>IF(P_potet_grønt!F61=0," ",IF(P_potet_grønt!$B$6=P_potet_grønt!$F$2," ",IF(P_potet_grønt!$B$6=P_potet_grønt!$F$3," ",P_potet_grønt!F61)))</f>
        <v xml:space="preserve"> </v>
      </c>
      <c r="U10" s="83">
        <f>IF(P_potet_grønt!G61=0," ",IF(P_potet_grønt!$B$6=P_potet_grønt!$F$2," ",IF(P_potet_grønt!$B$6=P_potet_grønt!$F$3," ",P_potet_grønt!G61)))</f>
        <v>2</v>
      </c>
      <c r="V10" s="83">
        <f>IF(P_potet_grønt!H61=0," ",IF(P_potet_grønt!$B$6=P_potet_grønt!$F$2," ",IF(P_potet_grønt!$B$6=P_potet_grønt!$F$3," ",P_potet_grønt!H61)))</f>
        <v>6</v>
      </c>
      <c r="W10" s="83" t="str">
        <f>IF(P_potet_grønt!I61=0," ",IF(P_potet_grønt!$B$6=P_potet_grønt!$F$2," ",IF(P_potet_grønt!$B$6=P_potet_grønt!$F$3," ",P_potet_grønt!I61)))</f>
        <v xml:space="preserve"> </v>
      </c>
      <c r="X10" s="83" t="str">
        <f>IF(P_potet_grønt!J61=0," ",IF(P_potet_grønt!$B$6=P_potet_grønt!$F$2," ",IF(P_potet_grønt!$B$6=P_potet_grønt!$F$3," ",P_potet_grønt!J61)))</f>
        <v xml:space="preserve"> </v>
      </c>
      <c r="Y10" s="83" t="str">
        <f>IF(P_potet_grønt!K61=0," ",IF(P_potet_grønt!$B$6=P_potet_grønt!$F$2," ",IF(P_potet_grønt!$B$6=P_potet_grønt!$F$3," ",P_potet_grønt!K61)))</f>
        <v xml:space="preserve"> </v>
      </c>
      <c r="Z10" s="78" t="str">
        <f>IF(P_potet_grønt!L61=0," ",P_potet_grønt!L61)</f>
        <v xml:space="preserve"> </v>
      </c>
    </row>
    <row r="11" spans="2:26" x14ac:dyDescent="0.2">
      <c r="B11" s="83" t="str">
        <f>IF(P_potet_grønt!A12=0," ",P_potet_grønt!A12)</f>
        <v>5007 Namsos</v>
      </c>
      <c r="C11" s="70">
        <f>IF(P_potet_grønt!B12=0," ",IF(P_potet_grønt!$B$6=P_potet_grønt!$F$2," ",IF(P_potet_grønt!$B$6=P_potet_grønt!$F$3," ",P_potet_grønt!B12)))</f>
        <v>10</v>
      </c>
      <c r="D11" s="70">
        <f>IF(P_potet_grønt!C12=0," ",IF(P_potet_grønt!$B$6=P_potet_grønt!$F$2," ",IF(P_potet_grønt!$B$6=P_potet_grønt!$F$3," ",P_potet_grønt!C12)))</f>
        <v>5</v>
      </c>
      <c r="E11" s="70">
        <f>IF(P_potet_grønt!D12=0," ",IF(P_potet_grønt!$B$6=P_potet_grønt!$F$2," ",IF(P_potet_grønt!$B$6=P_potet_grønt!$F$3," ",P_potet_grønt!D12)))</f>
        <v>1</v>
      </c>
      <c r="F11" s="70" t="str">
        <f>IF(P_potet_grønt!E12=0," ",IF(P_potet_grønt!$B$6=P_potet_grønt!$F$2," ",IF(P_potet_grønt!$B$6=P_potet_grønt!$F$3," ",P_potet_grønt!E12)))</f>
        <v xml:space="preserve"> </v>
      </c>
      <c r="G11" s="70" t="str">
        <f>IF(P_potet_grønt!F12=0," ",IF(P_potet_grønt!$B$6=P_potet_grønt!$F$2," ",IF(P_potet_grønt!$B$6=P_potet_grønt!$F$3," ",P_potet_grønt!F12)))</f>
        <v xml:space="preserve"> </v>
      </c>
      <c r="H11" s="70" t="str">
        <f>IF(P_potet_grønt!G12=0," ",IF(P_potet_grønt!$B$6=P_potet_grønt!$F$2," ",IF(P_potet_grønt!$B$6=P_potet_grønt!$F$3," ",P_potet_grønt!G12)))</f>
        <v xml:space="preserve"> </v>
      </c>
      <c r="I11" s="70">
        <f>IF(P_potet_grønt!H12=0," ",IF(P_potet_grønt!$B$6=P_potet_grønt!$F$2," ",IF(P_potet_grønt!$B$6=P_potet_grønt!$F$3," ",P_potet_grønt!H12)))</f>
        <v>1</v>
      </c>
      <c r="J11" s="70" t="str">
        <f>IF(P_potet_grønt!I12=0," ",IF(P_potet_grønt!$B$6=P_potet_grønt!$F$2," ",IF(P_potet_grønt!$B$6=P_potet_grønt!$F$3," ",P_potet_grønt!I12)))</f>
        <v xml:space="preserve"> </v>
      </c>
      <c r="K11" s="70" t="str">
        <f>IF(P_potet_grønt!J12=0," ",IF(P_potet_grønt!$B$6=P_potet_grønt!$F$2," ",IF(P_potet_grønt!$B$6=P_potet_grønt!$F$3," ",P_potet_grønt!J12)))</f>
        <v xml:space="preserve"> </v>
      </c>
      <c r="L11" s="70" t="str">
        <f>IF(P_potet_grønt!K12=0," ",IF(P_potet_grønt!$B$6=P_potet_grønt!$F$2," ",IF(P_potet_grønt!$B$6=P_potet_grønt!$F$3," ",P_potet_grønt!K12)))</f>
        <v xml:space="preserve"> </v>
      </c>
      <c r="M11" s="70">
        <f>IF(P_potet_grønt!L12=0," ",IF(P_potet_grønt!$B$6=P_potet_grønt!$F$2," ",IF(P_potet_grønt!$B$6=P_potet_grønt!$F$3," ",P_potet_grønt!L12)))</f>
        <v>17</v>
      </c>
      <c r="O11" s="83" t="str">
        <f>IF(P_potet_grønt!A62=0," ",P_potet_grønt!A62)</f>
        <v>5007 Namsos</v>
      </c>
      <c r="P11" s="83">
        <f>IF(P_potet_grønt!B62=0," ",IF(P_potet_grønt!$B$6=P_potet_grønt!$F$2," ",IF(P_potet_grønt!$B$6=P_potet_grønt!$F$3," ",P_potet_grønt!B62)))</f>
        <v>4</v>
      </c>
      <c r="Q11" s="83">
        <f>IF(P_potet_grønt!C62=0," ",IF(P_potet_grønt!$B$6=P_potet_grønt!$F$2," ",IF(P_potet_grønt!$B$6=P_potet_grønt!$F$3," ",P_potet_grønt!C62)))</f>
        <v>3</v>
      </c>
      <c r="R11" s="83">
        <f>IF(P_potet_grønt!D62=0," ",IF(P_potet_grønt!$B$6=P_potet_grønt!$F$2," ",IF(P_potet_grønt!$B$6=P_potet_grønt!$F$3," ",P_potet_grønt!D62)))</f>
        <v>1</v>
      </c>
      <c r="S11" s="83" t="str">
        <f>IF(P_potet_grønt!E62=0," ",IF(P_potet_grønt!$B$6=P_potet_grønt!$F$2," ",IF(P_potet_grønt!$B$6=P_potet_grønt!$F$3," ",P_potet_grønt!E62)))</f>
        <v xml:space="preserve"> </v>
      </c>
      <c r="T11" s="83" t="str">
        <f>IF(P_potet_grønt!F62=0," ",IF(P_potet_grønt!$B$6=P_potet_grønt!$F$2," ",IF(P_potet_grønt!$B$6=P_potet_grønt!$F$3," ",P_potet_grønt!F62)))</f>
        <v xml:space="preserve"> </v>
      </c>
      <c r="U11" s="83" t="str">
        <f>IF(P_potet_grønt!G62=0," ",IF(P_potet_grønt!$B$6=P_potet_grønt!$F$2," ",IF(P_potet_grønt!$B$6=P_potet_grønt!$F$3," ",P_potet_grønt!G62)))</f>
        <v xml:space="preserve"> </v>
      </c>
      <c r="V11" s="83">
        <f>IF(P_potet_grønt!H62=0," ",IF(P_potet_grønt!$B$6=P_potet_grønt!$F$2," ",IF(P_potet_grønt!$B$6=P_potet_grønt!$F$3," ",P_potet_grønt!H62)))</f>
        <v>1</v>
      </c>
      <c r="W11" s="83" t="str">
        <f>IF(P_potet_grønt!I62=0," ",IF(P_potet_grønt!$B$6=P_potet_grønt!$F$2," ",IF(P_potet_grønt!$B$6=P_potet_grønt!$F$3," ",P_potet_grønt!I62)))</f>
        <v xml:space="preserve"> </v>
      </c>
      <c r="X11" s="83" t="str">
        <f>IF(P_potet_grønt!J62=0," ",IF(P_potet_grønt!$B$6=P_potet_grønt!$F$2," ",IF(P_potet_grønt!$B$6=P_potet_grønt!$F$3," ",P_potet_grønt!J62)))</f>
        <v xml:space="preserve"> </v>
      </c>
      <c r="Y11" s="83" t="str">
        <f>IF(P_potet_grønt!K62=0," ",IF(P_potet_grønt!$B$6=P_potet_grønt!$F$2," ",IF(P_potet_grønt!$B$6=P_potet_grønt!$F$3," ",P_potet_grønt!K62)))</f>
        <v xml:space="preserve"> </v>
      </c>
      <c r="Z11" s="78" t="str">
        <f>IF(P_potet_grønt!L62=0," ",P_potet_grønt!L62)</f>
        <v xml:space="preserve"> </v>
      </c>
    </row>
    <row r="12" spans="2:26" x14ac:dyDescent="0.2">
      <c r="B12" s="83" t="str">
        <f>IF(P_potet_grønt!A13=0," ",P_potet_grønt!A13)</f>
        <v>5014 Frøya</v>
      </c>
      <c r="C12" s="70">
        <f>IF(P_potet_grønt!B13=0," ",IF(P_potet_grønt!$B$6=P_potet_grønt!$F$2," ",IF(P_potet_grønt!$B$6=P_potet_grønt!$F$3," ",P_potet_grønt!B13)))</f>
        <v>1</v>
      </c>
      <c r="D12" s="70">
        <f>IF(P_potet_grønt!C13=0," ",IF(P_potet_grønt!$B$6=P_potet_grønt!$F$2," ",IF(P_potet_grønt!$B$6=P_potet_grønt!$F$3," ",P_potet_grønt!C13)))</f>
        <v>4</v>
      </c>
      <c r="E12" s="70" t="str">
        <f>IF(P_potet_grønt!D13=0," ",IF(P_potet_grønt!$B$6=P_potet_grønt!$F$2," ",IF(P_potet_grønt!$B$6=P_potet_grønt!$F$3," ",P_potet_grønt!D13)))</f>
        <v xml:space="preserve"> </v>
      </c>
      <c r="F12" s="70" t="str">
        <f>IF(P_potet_grønt!E13=0," ",IF(P_potet_grønt!$B$6=P_potet_grønt!$F$2," ",IF(P_potet_grønt!$B$6=P_potet_grønt!$F$3," ",P_potet_grønt!E13)))</f>
        <v xml:space="preserve"> </v>
      </c>
      <c r="G12" s="70" t="str">
        <f>IF(P_potet_grønt!F13=0," ",IF(P_potet_grønt!$B$6=P_potet_grønt!$F$2," ",IF(P_potet_grønt!$B$6=P_potet_grønt!$F$3," ",P_potet_grønt!F13)))</f>
        <v xml:space="preserve"> </v>
      </c>
      <c r="H12" s="70" t="str">
        <f>IF(P_potet_grønt!G13=0," ",IF(P_potet_grønt!$B$6=P_potet_grønt!$F$2," ",IF(P_potet_grønt!$B$6=P_potet_grønt!$F$3," ",P_potet_grønt!G13)))</f>
        <v xml:space="preserve"> </v>
      </c>
      <c r="I12" s="70" t="str">
        <f>IF(P_potet_grønt!H13=0," ",IF(P_potet_grønt!$B$6=P_potet_grønt!$F$2," ",IF(P_potet_grønt!$B$6=P_potet_grønt!$F$3," ",P_potet_grønt!H13)))</f>
        <v xml:space="preserve"> </v>
      </c>
      <c r="J12" s="70" t="str">
        <f>IF(P_potet_grønt!I13=0," ",IF(P_potet_grønt!$B$6=P_potet_grønt!$F$2," ",IF(P_potet_grønt!$B$6=P_potet_grønt!$F$3," ",P_potet_grønt!I13)))</f>
        <v xml:space="preserve"> </v>
      </c>
      <c r="K12" s="70" t="str">
        <f>IF(P_potet_grønt!J13=0," ",IF(P_potet_grønt!$B$6=P_potet_grønt!$F$2," ",IF(P_potet_grønt!$B$6=P_potet_grønt!$F$3," ",P_potet_grønt!J13)))</f>
        <v xml:space="preserve"> </v>
      </c>
      <c r="L12" s="70" t="str">
        <f>IF(P_potet_grønt!K13=0," ",IF(P_potet_grønt!$B$6=P_potet_grønt!$F$2," ",IF(P_potet_grønt!$B$6=P_potet_grønt!$F$3," ",P_potet_grønt!K13)))</f>
        <v xml:space="preserve"> </v>
      </c>
      <c r="M12" s="70">
        <f>IF(P_potet_grønt!L13=0," ",IF(P_potet_grønt!$B$6=P_potet_grønt!$F$2," ",IF(P_potet_grønt!$B$6=P_potet_grønt!$F$3," ",P_potet_grønt!L13)))</f>
        <v>5</v>
      </c>
      <c r="O12" s="83" t="str">
        <f>IF(P_potet_grønt!A63=0," ",P_potet_grønt!A63)</f>
        <v>5014 Frøya</v>
      </c>
      <c r="P12" s="83">
        <f>IF(P_potet_grønt!B63=0," ",IF(P_potet_grønt!$B$6=P_potet_grønt!$F$2," ",IF(P_potet_grønt!$B$6=P_potet_grønt!$F$3," ",P_potet_grønt!B63)))</f>
        <v>1</v>
      </c>
      <c r="Q12" s="83">
        <f>IF(P_potet_grønt!C63=0," ",IF(P_potet_grønt!$B$6=P_potet_grønt!$F$2," ",IF(P_potet_grønt!$B$6=P_potet_grønt!$F$3," ",P_potet_grønt!C63)))</f>
        <v>1</v>
      </c>
      <c r="R12" s="83" t="str">
        <f>IF(P_potet_grønt!D63=0," ",IF(P_potet_grønt!$B$6=P_potet_grønt!$F$2," ",IF(P_potet_grønt!$B$6=P_potet_grønt!$F$3," ",P_potet_grønt!D63)))</f>
        <v xml:space="preserve"> </v>
      </c>
      <c r="S12" s="83" t="str">
        <f>IF(P_potet_grønt!E63=0," ",IF(P_potet_grønt!$B$6=P_potet_grønt!$F$2," ",IF(P_potet_grønt!$B$6=P_potet_grønt!$F$3," ",P_potet_grønt!E63)))</f>
        <v xml:space="preserve"> </v>
      </c>
      <c r="T12" s="83" t="str">
        <f>IF(P_potet_grønt!F63=0," ",IF(P_potet_grønt!$B$6=P_potet_grønt!$F$2," ",IF(P_potet_grønt!$B$6=P_potet_grønt!$F$3," ",P_potet_grønt!F63)))</f>
        <v xml:space="preserve"> </v>
      </c>
      <c r="U12" s="83" t="str">
        <f>IF(P_potet_grønt!G63=0," ",IF(P_potet_grønt!$B$6=P_potet_grønt!$F$2," ",IF(P_potet_grønt!$B$6=P_potet_grønt!$F$3," ",P_potet_grønt!G63)))</f>
        <v xml:space="preserve"> </v>
      </c>
      <c r="V12" s="83" t="str">
        <f>IF(P_potet_grønt!H63=0," ",IF(P_potet_grønt!$B$6=P_potet_grønt!$F$2," ",IF(P_potet_grønt!$B$6=P_potet_grønt!$F$3," ",P_potet_grønt!H63)))</f>
        <v xml:space="preserve"> </v>
      </c>
      <c r="W12" s="83" t="str">
        <f>IF(P_potet_grønt!I63=0," ",IF(P_potet_grønt!$B$6=P_potet_grønt!$F$2," ",IF(P_potet_grønt!$B$6=P_potet_grønt!$F$3," ",P_potet_grønt!I63)))</f>
        <v xml:space="preserve"> </v>
      </c>
      <c r="X12" s="83" t="str">
        <f>IF(P_potet_grønt!J63=0," ",IF(P_potet_grønt!$B$6=P_potet_grønt!$F$2," ",IF(P_potet_grønt!$B$6=P_potet_grønt!$F$3," ",P_potet_grønt!J63)))</f>
        <v xml:space="preserve"> </v>
      </c>
      <c r="Y12" s="83" t="str">
        <f>IF(P_potet_grønt!K63=0," ",IF(P_potet_grønt!$B$6=P_potet_grønt!$F$2," ",IF(P_potet_grønt!$B$6=P_potet_grønt!$F$3," ",P_potet_grønt!K63)))</f>
        <v xml:space="preserve"> </v>
      </c>
      <c r="Z12" s="78" t="str">
        <f>IF(P_potet_grønt!L63=0," ",P_potet_grønt!L63)</f>
        <v xml:space="preserve"> </v>
      </c>
    </row>
    <row r="13" spans="2:26" x14ac:dyDescent="0.2">
      <c r="B13" s="83" t="str">
        <f>IF(P_potet_grønt!A14=0," ",P_potet_grønt!A14)</f>
        <v>5020 Osen</v>
      </c>
      <c r="C13" s="70" t="str">
        <f>IF(P_potet_grønt!B14=0," ",IF(P_potet_grønt!$B$6=P_potet_grønt!$F$2," ",IF(P_potet_grønt!$B$6=P_potet_grønt!$F$3," ",P_potet_grønt!B14)))</f>
        <v xml:space="preserve"> </v>
      </c>
      <c r="D13" s="70" t="str">
        <f>IF(P_potet_grønt!C14=0," ",IF(P_potet_grønt!$B$6=P_potet_grønt!$F$2," ",IF(P_potet_grønt!$B$6=P_potet_grønt!$F$3," ",P_potet_grønt!C14)))</f>
        <v xml:space="preserve"> </v>
      </c>
      <c r="E13" s="70" t="str">
        <f>IF(P_potet_grønt!D14=0," ",IF(P_potet_grønt!$B$6=P_potet_grønt!$F$2," ",IF(P_potet_grønt!$B$6=P_potet_grønt!$F$3," ",P_potet_grønt!D14)))</f>
        <v xml:space="preserve"> </v>
      </c>
      <c r="F13" s="70" t="str">
        <f>IF(P_potet_grønt!E14=0," ",IF(P_potet_grønt!$B$6=P_potet_grønt!$F$2," ",IF(P_potet_grønt!$B$6=P_potet_grønt!$F$3," ",P_potet_grønt!E14)))</f>
        <v xml:space="preserve"> </v>
      </c>
      <c r="G13" s="70" t="str">
        <f>IF(P_potet_grønt!F14=0," ",IF(P_potet_grønt!$B$6=P_potet_grønt!$F$2," ",IF(P_potet_grønt!$B$6=P_potet_grønt!$F$3," ",P_potet_grønt!F14)))</f>
        <v xml:space="preserve"> </v>
      </c>
      <c r="H13" s="70" t="str">
        <f>IF(P_potet_grønt!G14=0," ",IF(P_potet_grønt!$B$6=P_potet_grønt!$F$2," ",IF(P_potet_grønt!$B$6=P_potet_grønt!$F$3," ",P_potet_grønt!G14)))</f>
        <v xml:space="preserve"> </v>
      </c>
      <c r="I13" s="70" t="str">
        <f>IF(P_potet_grønt!H14=0," ",IF(P_potet_grønt!$B$6=P_potet_grønt!$F$2," ",IF(P_potet_grønt!$B$6=P_potet_grønt!$F$3," ",P_potet_grønt!H14)))</f>
        <v xml:space="preserve"> </v>
      </c>
      <c r="J13" s="70" t="str">
        <f>IF(P_potet_grønt!I14=0," ",IF(P_potet_grønt!$B$6=P_potet_grønt!$F$2," ",IF(P_potet_grønt!$B$6=P_potet_grønt!$F$3," ",P_potet_grønt!I14)))</f>
        <v xml:space="preserve"> </v>
      </c>
      <c r="K13" s="70" t="str">
        <f>IF(P_potet_grønt!J14=0," ",IF(P_potet_grønt!$B$6=P_potet_grønt!$F$2," ",IF(P_potet_grønt!$B$6=P_potet_grønt!$F$3," ",P_potet_grønt!J14)))</f>
        <v xml:space="preserve"> </v>
      </c>
      <c r="L13" s="70" t="str">
        <f>IF(P_potet_grønt!K14=0," ",IF(P_potet_grønt!$B$6=P_potet_grønt!$F$2," ",IF(P_potet_grønt!$B$6=P_potet_grønt!$F$3," ",P_potet_grønt!K14)))</f>
        <v xml:space="preserve"> </v>
      </c>
      <c r="M13" s="70" t="str">
        <f>IF(P_potet_grønt!L14=0," ",IF(P_potet_grønt!$B$6=P_potet_grønt!$F$2," ",IF(P_potet_grønt!$B$6=P_potet_grønt!$F$3," ",P_potet_grønt!L14)))</f>
        <v xml:space="preserve"> </v>
      </c>
      <c r="O13" s="83" t="str">
        <f>IF(P_potet_grønt!A64=0," ",P_potet_grønt!A64)</f>
        <v>5020 Osen</v>
      </c>
      <c r="P13" s="83" t="str">
        <f>IF(P_potet_grønt!B64=0," ",IF(P_potet_grønt!$B$6=P_potet_grønt!$F$2," ",IF(P_potet_grønt!$B$6=P_potet_grønt!$F$3," ",P_potet_grønt!B64)))</f>
        <v xml:space="preserve"> </v>
      </c>
      <c r="Q13" s="83" t="str">
        <f>IF(P_potet_grønt!C64=0," ",IF(P_potet_grønt!$B$6=P_potet_grønt!$F$2," ",IF(P_potet_grønt!$B$6=P_potet_grønt!$F$3," ",P_potet_grønt!C64)))</f>
        <v xml:space="preserve"> </v>
      </c>
      <c r="R13" s="83" t="str">
        <f>IF(P_potet_grønt!D64=0," ",IF(P_potet_grønt!$B$6=P_potet_grønt!$F$2," ",IF(P_potet_grønt!$B$6=P_potet_grønt!$F$3," ",P_potet_grønt!D64)))</f>
        <v xml:space="preserve"> </v>
      </c>
      <c r="S13" s="83" t="str">
        <f>IF(P_potet_grønt!E64=0," ",IF(P_potet_grønt!$B$6=P_potet_grønt!$F$2," ",IF(P_potet_grønt!$B$6=P_potet_grønt!$F$3," ",P_potet_grønt!E64)))</f>
        <v xml:space="preserve"> </v>
      </c>
      <c r="T13" s="83" t="str">
        <f>IF(P_potet_grønt!F64=0," ",IF(P_potet_grønt!$B$6=P_potet_grønt!$F$2," ",IF(P_potet_grønt!$B$6=P_potet_grønt!$F$3," ",P_potet_grønt!F64)))</f>
        <v xml:space="preserve"> </v>
      </c>
      <c r="U13" s="83" t="str">
        <f>IF(P_potet_grønt!G64=0," ",IF(P_potet_grønt!$B$6=P_potet_grønt!$F$2," ",IF(P_potet_grønt!$B$6=P_potet_grønt!$F$3," ",P_potet_grønt!G64)))</f>
        <v xml:space="preserve"> </v>
      </c>
      <c r="V13" s="83" t="str">
        <f>IF(P_potet_grønt!H64=0," ",IF(P_potet_grønt!$B$6=P_potet_grønt!$F$2," ",IF(P_potet_grønt!$B$6=P_potet_grønt!$F$3," ",P_potet_grønt!H64)))</f>
        <v xml:space="preserve"> </v>
      </c>
      <c r="W13" s="83" t="str">
        <f>IF(P_potet_grønt!I64=0," ",IF(P_potet_grønt!$B$6=P_potet_grønt!$F$2," ",IF(P_potet_grønt!$B$6=P_potet_grønt!$F$3," ",P_potet_grønt!I64)))</f>
        <v xml:space="preserve"> </v>
      </c>
      <c r="X13" s="83" t="str">
        <f>IF(P_potet_grønt!J64=0," ",IF(P_potet_grønt!$B$6=P_potet_grønt!$F$2," ",IF(P_potet_grønt!$B$6=P_potet_grønt!$F$3," ",P_potet_grønt!J64)))</f>
        <v xml:space="preserve"> </v>
      </c>
      <c r="Y13" s="83" t="str">
        <f>IF(P_potet_grønt!K64=0," ",IF(P_potet_grønt!$B$6=P_potet_grønt!$F$2," ",IF(P_potet_grønt!$B$6=P_potet_grønt!$F$3," ",P_potet_grønt!K64)))</f>
        <v xml:space="preserve"> </v>
      </c>
      <c r="Z13" s="78" t="str">
        <f>IF(P_potet_grønt!L64=0," ",P_potet_grønt!L64)</f>
        <v xml:space="preserve"> </v>
      </c>
    </row>
    <row r="14" spans="2:26" x14ac:dyDescent="0.2">
      <c r="B14" s="83" t="str">
        <f>IF(P_potet_grønt!A15=0," ",P_potet_grønt!A15)</f>
        <v>5021 Oppdal</v>
      </c>
      <c r="C14" s="70">
        <f>IF(P_potet_grønt!B15=0," ",IF(P_potet_grønt!$B$6=P_potet_grønt!$F$2," ",IF(P_potet_grønt!$B$6=P_potet_grønt!$F$3," ",P_potet_grønt!B15)))</f>
        <v>537</v>
      </c>
      <c r="D14" s="70" t="str">
        <f>IF(P_potet_grønt!C15=0," ",IF(P_potet_grønt!$B$6=P_potet_grønt!$F$2," ",IF(P_potet_grønt!$B$6=P_potet_grønt!$F$3," ",P_potet_grønt!C15)))</f>
        <v xml:space="preserve"> </v>
      </c>
      <c r="E14" s="70" t="str">
        <f>IF(P_potet_grønt!D15=0," ",IF(P_potet_grønt!$B$6=P_potet_grønt!$F$2," ",IF(P_potet_grønt!$B$6=P_potet_grønt!$F$3," ",P_potet_grønt!D15)))</f>
        <v xml:space="preserve"> </v>
      </c>
      <c r="F14" s="70" t="str">
        <f>IF(P_potet_grønt!E15=0," ",IF(P_potet_grønt!$B$6=P_potet_grønt!$F$2," ",IF(P_potet_grønt!$B$6=P_potet_grønt!$F$3," ",P_potet_grønt!E15)))</f>
        <v xml:space="preserve"> </v>
      </c>
      <c r="G14" s="70" t="str">
        <f>IF(P_potet_grønt!F15=0," ",IF(P_potet_grønt!$B$6=P_potet_grønt!$F$2," ",IF(P_potet_grønt!$B$6=P_potet_grønt!$F$3," ",P_potet_grønt!F15)))</f>
        <v xml:space="preserve"> </v>
      </c>
      <c r="H14" s="70" t="str">
        <f>IF(P_potet_grønt!G15=0," ",IF(P_potet_grønt!$B$6=P_potet_grønt!$F$2," ",IF(P_potet_grønt!$B$6=P_potet_grønt!$F$3," ",P_potet_grønt!G15)))</f>
        <v xml:space="preserve"> </v>
      </c>
      <c r="I14" s="70" t="str">
        <f>IF(P_potet_grønt!H15=0," ",IF(P_potet_grønt!$B$6=P_potet_grønt!$F$2," ",IF(P_potet_grønt!$B$6=P_potet_grønt!$F$3," ",P_potet_grønt!H15)))</f>
        <v xml:space="preserve"> </v>
      </c>
      <c r="J14" s="70" t="str">
        <f>IF(P_potet_grønt!I15=0," ",IF(P_potet_grønt!$B$6=P_potet_grønt!$F$2," ",IF(P_potet_grønt!$B$6=P_potet_grønt!$F$3," ",P_potet_grønt!I15)))</f>
        <v xml:space="preserve"> </v>
      </c>
      <c r="K14" s="70" t="str">
        <f>IF(P_potet_grønt!J15=0," ",IF(P_potet_grønt!$B$6=P_potet_grønt!$F$2," ",IF(P_potet_grønt!$B$6=P_potet_grønt!$F$3," ",P_potet_grønt!J15)))</f>
        <v xml:space="preserve"> </v>
      </c>
      <c r="L14" s="70" t="str">
        <f>IF(P_potet_grønt!K15=0," ",IF(P_potet_grønt!$B$6=P_potet_grønt!$F$2," ",IF(P_potet_grønt!$B$6=P_potet_grønt!$F$3," ",P_potet_grønt!K15)))</f>
        <v xml:space="preserve"> </v>
      </c>
      <c r="M14" s="70">
        <f>IF(P_potet_grønt!L15=0," ",IF(P_potet_grønt!$B$6=P_potet_grønt!$F$2," ",IF(P_potet_grønt!$B$6=P_potet_grønt!$F$3," ",P_potet_grønt!L15)))</f>
        <v>537</v>
      </c>
      <c r="O14" s="83" t="str">
        <f>IF(P_potet_grønt!A65=0," ",P_potet_grønt!A65)</f>
        <v>5021 Oppdal</v>
      </c>
      <c r="P14" s="83">
        <f>IF(P_potet_grønt!B65=0," ",IF(P_potet_grønt!$B$6=P_potet_grønt!$F$2," ",IF(P_potet_grønt!$B$6=P_potet_grønt!$F$3," ",P_potet_grønt!B65)))</f>
        <v>10</v>
      </c>
      <c r="Q14" s="83" t="str">
        <f>IF(P_potet_grønt!C65=0," ",IF(P_potet_grønt!$B$6=P_potet_grønt!$F$2," ",IF(P_potet_grønt!$B$6=P_potet_grønt!$F$3," ",P_potet_grønt!C65)))</f>
        <v xml:space="preserve"> </v>
      </c>
      <c r="R14" s="83" t="str">
        <f>IF(P_potet_grønt!D65=0," ",IF(P_potet_grønt!$B$6=P_potet_grønt!$F$2," ",IF(P_potet_grønt!$B$6=P_potet_grønt!$F$3," ",P_potet_grønt!D65)))</f>
        <v xml:space="preserve"> </v>
      </c>
      <c r="S14" s="83" t="str">
        <f>IF(P_potet_grønt!E65=0," ",IF(P_potet_grønt!$B$6=P_potet_grønt!$F$2," ",IF(P_potet_grønt!$B$6=P_potet_grønt!$F$3," ",P_potet_grønt!E65)))</f>
        <v xml:space="preserve"> </v>
      </c>
      <c r="T14" s="83" t="str">
        <f>IF(P_potet_grønt!F65=0," ",IF(P_potet_grønt!$B$6=P_potet_grønt!$F$2," ",IF(P_potet_grønt!$B$6=P_potet_grønt!$F$3," ",P_potet_grønt!F65)))</f>
        <v xml:space="preserve"> </v>
      </c>
      <c r="U14" s="83" t="str">
        <f>IF(P_potet_grønt!G65=0," ",IF(P_potet_grønt!$B$6=P_potet_grønt!$F$2," ",IF(P_potet_grønt!$B$6=P_potet_grønt!$F$3," ",P_potet_grønt!G65)))</f>
        <v xml:space="preserve"> </v>
      </c>
      <c r="V14" s="83" t="str">
        <f>IF(P_potet_grønt!H65=0," ",IF(P_potet_grønt!$B$6=P_potet_grønt!$F$2," ",IF(P_potet_grønt!$B$6=P_potet_grønt!$F$3," ",P_potet_grønt!H65)))</f>
        <v xml:space="preserve"> </v>
      </c>
      <c r="W14" s="83" t="str">
        <f>IF(P_potet_grønt!I65=0," ",IF(P_potet_grønt!$B$6=P_potet_grønt!$F$2," ",IF(P_potet_grønt!$B$6=P_potet_grønt!$F$3," ",P_potet_grønt!I65)))</f>
        <v xml:space="preserve"> </v>
      </c>
      <c r="X14" s="83" t="str">
        <f>IF(P_potet_grønt!J65=0," ",IF(P_potet_grønt!$B$6=P_potet_grønt!$F$2," ",IF(P_potet_grønt!$B$6=P_potet_grønt!$F$3," ",P_potet_grønt!J65)))</f>
        <v xml:space="preserve"> </v>
      </c>
      <c r="Y14" s="83" t="str">
        <f>IF(P_potet_grønt!K65=0," ",IF(P_potet_grønt!$B$6=P_potet_grønt!$F$2," ",IF(P_potet_grønt!$B$6=P_potet_grønt!$F$3," ",P_potet_grønt!K65)))</f>
        <v xml:space="preserve"> </v>
      </c>
      <c r="Z14" s="78" t="str">
        <f>IF(P_potet_grønt!L65=0," ",P_potet_grønt!L65)</f>
        <v xml:space="preserve"> </v>
      </c>
    </row>
    <row r="15" spans="2:26" x14ac:dyDescent="0.2">
      <c r="B15" s="83" t="str">
        <f>IF(P_potet_grønt!A16=0," ",P_potet_grønt!A16)</f>
        <v>5022 Rennebu</v>
      </c>
      <c r="C15" s="70" t="str">
        <f>IF(P_potet_grønt!B16=0," ",IF(P_potet_grønt!$B$6=P_potet_grønt!$F$2," ",IF(P_potet_grønt!$B$6=P_potet_grønt!$F$3," ",P_potet_grønt!B16)))</f>
        <v xml:space="preserve"> </v>
      </c>
      <c r="D15" s="70">
        <f>IF(P_potet_grønt!C16=0," ",IF(P_potet_grønt!$B$6=P_potet_grønt!$F$2," ",IF(P_potet_grønt!$B$6=P_potet_grønt!$F$3," ",P_potet_grønt!C16)))</f>
        <v>5</v>
      </c>
      <c r="E15" s="70">
        <f>IF(P_potet_grønt!D16=0," ",IF(P_potet_grønt!$B$6=P_potet_grønt!$F$2," ",IF(P_potet_grønt!$B$6=P_potet_grønt!$F$3," ",P_potet_grønt!D16)))</f>
        <v>2</v>
      </c>
      <c r="F15" s="70" t="str">
        <f>IF(P_potet_grønt!E16=0," ",IF(P_potet_grønt!$B$6=P_potet_grønt!$F$2," ",IF(P_potet_grønt!$B$6=P_potet_grønt!$F$3," ",P_potet_grønt!E16)))</f>
        <v xml:space="preserve"> </v>
      </c>
      <c r="G15" s="70" t="str">
        <f>IF(P_potet_grønt!F16=0," ",IF(P_potet_grønt!$B$6=P_potet_grønt!$F$2," ",IF(P_potet_grønt!$B$6=P_potet_grønt!$F$3," ",P_potet_grønt!F16)))</f>
        <v xml:space="preserve"> </v>
      </c>
      <c r="H15" s="70" t="str">
        <f>IF(P_potet_grønt!G16=0," ",IF(P_potet_grønt!$B$6=P_potet_grønt!$F$2," ",IF(P_potet_grønt!$B$6=P_potet_grønt!$F$3," ",P_potet_grønt!G16)))</f>
        <v xml:space="preserve"> </v>
      </c>
      <c r="I15" s="70" t="str">
        <f>IF(P_potet_grønt!H16=0," ",IF(P_potet_grønt!$B$6=P_potet_grønt!$F$2," ",IF(P_potet_grønt!$B$6=P_potet_grønt!$F$3," ",P_potet_grønt!H16)))</f>
        <v xml:space="preserve"> </v>
      </c>
      <c r="J15" s="70" t="str">
        <f>IF(P_potet_grønt!I16=0," ",IF(P_potet_grønt!$B$6=P_potet_grønt!$F$2," ",IF(P_potet_grønt!$B$6=P_potet_grønt!$F$3," ",P_potet_grønt!I16)))</f>
        <v xml:space="preserve"> </v>
      </c>
      <c r="K15" s="70" t="str">
        <f>IF(P_potet_grønt!J16=0," ",IF(P_potet_grønt!$B$6=P_potet_grønt!$F$2," ",IF(P_potet_grønt!$B$6=P_potet_grønt!$F$3," ",P_potet_grønt!J16)))</f>
        <v xml:space="preserve"> </v>
      </c>
      <c r="L15" s="70" t="str">
        <f>IF(P_potet_grønt!K16=0," ",IF(P_potet_grønt!$B$6=P_potet_grønt!$F$2," ",IF(P_potet_grønt!$B$6=P_potet_grønt!$F$3," ",P_potet_grønt!K16)))</f>
        <v xml:space="preserve"> </v>
      </c>
      <c r="M15" s="70">
        <f>IF(P_potet_grønt!L16=0," ",IF(P_potet_grønt!$B$6=P_potet_grønt!$F$2," ",IF(P_potet_grønt!$B$6=P_potet_grønt!$F$3," ",P_potet_grønt!L16)))</f>
        <v>7</v>
      </c>
      <c r="O15" s="83" t="str">
        <f>IF(P_potet_grønt!A66=0," ",P_potet_grønt!A66)</f>
        <v>5022 Rennebu</v>
      </c>
      <c r="P15" s="83" t="str">
        <f>IF(P_potet_grønt!B66=0," ",IF(P_potet_grønt!$B$6=P_potet_grønt!$F$2," ",IF(P_potet_grønt!$B$6=P_potet_grønt!$F$3," ",P_potet_grønt!B66)))</f>
        <v xml:space="preserve"> </v>
      </c>
      <c r="Q15" s="83">
        <f>IF(P_potet_grønt!C66=0," ",IF(P_potet_grønt!$B$6=P_potet_grønt!$F$2," ",IF(P_potet_grønt!$B$6=P_potet_grønt!$F$3," ",P_potet_grønt!C66)))</f>
        <v>1</v>
      </c>
      <c r="R15" s="83">
        <f>IF(P_potet_grønt!D66=0," ",IF(P_potet_grønt!$B$6=P_potet_grønt!$F$2," ",IF(P_potet_grønt!$B$6=P_potet_grønt!$F$3," ",P_potet_grønt!D66)))</f>
        <v>2</v>
      </c>
      <c r="S15" s="83" t="str">
        <f>IF(P_potet_grønt!E66=0," ",IF(P_potet_grønt!$B$6=P_potet_grønt!$F$2," ",IF(P_potet_grønt!$B$6=P_potet_grønt!$F$3," ",P_potet_grønt!E66)))</f>
        <v xml:space="preserve"> </v>
      </c>
      <c r="T15" s="83" t="str">
        <f>IF(P_potet_grønt!F66=0," ",IF(P_potet_grønt!$B$6=P_potet_grønt!$F$2," ",IF(P_potet_grønt!$B$6=P_potet_grønt!$F$3," ",P_potet_grønt!F66)))</f>
        <v xml:space="preserve"> </v>
      </c>
      <c r="U15" s="83" t="str">
        <f>IF(P_potet_grønt!G66=0," ",IF(P_potet_grønt!$B$6=P_potet_grønt!$F$2," ",IF(P_potet_grønt!$B$6=P_potet_grønt!$F$3," ",P_potet_grønt!G66)))</f>
        <v xml:space="preserve"> </v>
      </c>
      <c r="V15" s="83" t="str">
        <f>IF(P_potet_grønt!H66=0," ",IF(P_potet_grønt!$B$6=P_potet_grønt!$F$2," ",IF(P_potet_grønt!$B$6=P_potet_grønt!$F$3," ",P_potet_grønt!H66)))</f>
        <v xml:space="preserve"> </v>
      </c>
      <c r="W15" s="83" t="str">
        <f>IF(P_potet_grønt!I66=0," ",IF(P_potet_grønt!$B$6=P_potet_grønt!$F$2," ",IF(P_potet_grønt!$B$6=P_potet_grønt!$F$3," ",P_potet_grønt!I66)))</f>
        <v xml:space="preserve"> </v>
      </c>
      <c r="X15" s="83" t="str">
        <f>IF(P_potet_grønt!J66=0," ",IF(P_potet_grønt!$B$6=P_potet_grønt!$F$2," ",IF(P_potet_grønt!$B$6=P_potet_grønt!$F$3," ",P_potet_grønt!J66)))</f>
        <v xml:space="preserve"> </v>
      </c>
      <c r="Y15" s="83" t="str">
        <f>IF(P_potet_grønt!K66=0," ",IF(P_potet_grønt!$B$6=P_potet_grønt!$F$2," ",IF(P_potet_grønt!$B$6=P_potet_grønt!$F$3," ",P_potet_grønt!K66)))</f>
        <v xml:space="preserve"> </v>
      </c>
      <c r="Z15" s="78" t="str">
        <f>IF(P_potet_grønt!L66=0," ",P_potet_grønt!L66)</f>
        <v xml:space="preserve"> </v>
      </c>
    </row>
    <row r="16" spans="2:26" x14ac:dyDescent="0.2">
      <c r="B16" s="83" t="str">
        <f>IF(P_potet_grønt!A17=0," ",P_potet_grønt!A17)</f>
        <v>5025 Røros</v>
      </c>
      <c r="C16" s="70">
        <f>IF(P_potet_grønt!B17=0," ",IF(P_potet_grønt!$B$6=P_potet_grønt!$F$2," ",IF(P_potet_grønt!$B$6=P_potet_grønt!$F$3," ",P_potet_grønt!B17)))</f>
        <v>1</v>
      </c>
      <c r="D16" s="70" t="str">
        <f>IF(P_potet_grønt!C17=0," ",IF(P_potet_grønt!$B$6=P_potet_grønt!$F$2," ",IF(P_potet_grønt!$B$6=P_potet_grønt!$F$3," ",P_potet_grønt!C17)))</f>
        <v xml:space="preserve"> </v>
      </c>
      <c r="E16" s="70" t="str">
        <f>IF(P_potet_grønt!D17=0," ",IF(P_potet_grønt!$B$6=P_potet_grønt!$F$2," ",IF(P_potet_grønt!$B$6=P_potet_grønt!$F$3," ",P_potet_grønt!D17)))</f>
        <v xml:space="preserve"> </v>
      </c>
      <c r="F16" s="70" t="str">
        <f>IF(P_potet_grønt!E17=0," ",IF(P_potet_grønt!$B$6=P_potet_grønt!$F$2," ",IF(P_potet_grønt!$B$6=P_potet_grønt!$F$3," ",P_potet_grønt!E17)))</f>
        <v xml:space="preserve"> </v>
      </c>
      <c r="G16" s="70" t="str">
        <f>IF(P_potet_grønt!F17=0," ",IF(P_potet_grønt!$B$6=P_potet_grønt!$F$2," ",IF(P_potet_grønt!$B$6=P_potet_grønt!$F$3," ",P_potet_grønt!F17)))</f>
        <v xml:space="preserve"> </v>
      </c>
      <c r="H16" s="70" t="str">
        <f>IF(P_potet_grønt!G17=0," ",IF(P_potet_grønt!$B$6=P_potet_grønt!$F$2," ",IF(P_potet_grønt!$B$6=P_potet_grønt!$F$3," ",P_potet_grønt!G17)))</f>
        <v xml:space="preserve"> </v>
      </c>
      <c r="I16" s="70" t="str">
        <f>IF(P_potet_grønt!H17=0," ",IF(P_potet_grønt!$B$6=P_potet_grønt!$F$2," ",IF(P_potet_grønt!$B$6=P_potet_grønt!$F$3," ",P_potet_grønt!H17)))</f>
        <v xml:space="preserve"> </v>
      </c>
      <c r="J16" s="70" t="str">
        <f>IF(P_potet_grønt!I17=0," ",IF(P_potet_grønt!$B$6=P_potet_grønt!$F$2," ",IF(P_potet_grønt!$B$6=P_potet_grønt!$F$3," ",P_potet_grønt!I17)))</f>
        <v xml:space="preserve"> </v>
      </c>
      <c r="K16" s="70" t="str">
        <f>IF(P_potet_grønt!J17=0," ",IF(P_potet_grønt!$B$6=P_potet_grønt!$F$2," ",IF(P_potet_grønt!$B$6=P_potet_grønt!$F$3," ",P_potet_grønt!J17)))</f>
        <v xml:space="preserve"> </v>
      </c>
      <c r="L16" s="70" t="str">
        <f>IF(P_potet_grønt!K17=0," ",IF(P_potet_grønt!$B$6=P_potet_grønt!$F$2," ",IF(P_potet_grønt!$B$6=P_potet_grønt!$F$3," ",P_potet_grønt!K17)))</f>
        <v xml:space="preserve"> </v>
      </c>
      <c r="M16" s="70">
        <f>IF(P_potet_grønt!L17=0," ",IF(P_potet_grønt!$B$6=P_potet_grønt!$F$2," ",IF(P_potet_grønt!$B$6=P_potet_grønt!$F$3," ",P_potet_grønt!L17)))</f>
        <v>1</v>
      </c>
      <c r="O16" s="83" t="str">
        <f>IF(P_potet_grønt!A67=0," ",P_potet_grønt!A67)</f>
        <v>5025 Røros</v>
      </c>
      <c r="P16" s="83">
        <f>IF(P_potet_grønt!B67=0," ",IF(P_potet_grønt!$B$6=P_potet_grønt!$F$2," ",IF(P_potet_grønt!$B$6=P_potet_grønt!$F$3," ",P_potet_grønt!B67)))</f>
        <v>1</v>
      </c>
      <c r="Q16" s="83" t="str">
        <f>IF(P_potet_grønt!C67=0," ",IF(P_potet_grønt!$B$6=P_potet_grønt!$F$2," ",IF(P_potet_grønt!$B$6=P_potet_grønt!$F$3," ",P_potet_grønt!C67)))</f>
        <v xml:space="preserve"> </v>
      </c>
      <c r="R16" s="83" t="str">
        <f>IF(P_potet_grønt!D67=0," ",IF(P_potet_grønt!$B$6=P_potet_grønt!$F$2," ",IF(P_potet_grønt!$B$6=P_potet_grønt!$F$3," ",P_potet_grønt!D67)))</f>
        <v xml:space="preserve"> </v>
      </c>
      <c r="S16" s="83" t="str">
        <f>IF(P_potet_grønt!E67=0," ",IF(P_potet_grønt!$B$6=P_potet_grønt!$F$2," ",IF(P_potet_grønt!$B$6=P_potet_grønt!$F$3," ",P_potet_grønt!E67)))</f>
        <v xml:space="preserve"> </v>
      </c>
      <c r="T16" s="83" t="str">
        <f>IF(P_potet_grønt!F67=0," ",IF(P_potet_grønt!$B$6=P_potet_grønt!$F$2," ",IF(P_potet_grønt!$B$6=P_potet_grønt!$F$3," ",P_potet_grønt!F67)))</f>
        <v xml:space="preserve"> </v>
      </c>
      <c r="U16" s="83" t="str">
        <f>IF(P_potet_grønt!G67=0," ",IF(P_potet_grønt!$B$6=P_potet_grønt!$F$2," ",IF(P_potet_grønt!$B$6=P_potet_grønt!$F$3," ",P_potet_grønt!G67)))</f>
        <v xml:space="preserve"> </v>
      </c>
      <c r="V16" s="83" t="str">
        <f>IF(P_potet_grønt!H67=0," ",IF(P_potet_grønt!$B$6=P_potet_grønt!$F$2," ",IF(P_potet_grønt!$B$6=P_potet_grønt!$F$3," ",P_potet_grønt!H67)))</f>
        <v xml:space="preserve"> </v>
      </c>
      <c r="W16" s="83" t="str">
        <f>IF(P_potet_grønt!I67=0," ",IF(P_potet_grønt!$B$6=P_potet_grønt!$F$2," ",IF(P_potet_grønt!$B$6=P_potet_grønt!$F$3," ",P_potet_grønt!I67)))</f>
        <v xml:space="preserve"> </v>
      </c>
      <c r="X16" s="83" t="str">
        <f>IF(P_potet_grønt!J67=0," ",IF(P_potet_grønt!$B$6=P_potet_grønt!$F$2," ",IF(P_potet_grønt!$B$6=P_potet_grønt!$F$3," ",P_potet_grønt!J67)))</f>
        <v xml:space="preserve"> </v>
      </c>
      <c r="Y16" s="83" t="str">
        <f>IF(P_potet_grønt!K67=0," ",IF(P_potet_grønt!$B$6=P_potet_grønt!$F$2," ",IF(P_potet_grønt!$B$6=P_potet_grønt!$F$3," ",P_potet_grønt!K67)))</f>
        <v xml:space="preserve"> </v>
      </c>
      <c r="Z16" s="78" t="str">
        <f>IF(P_potet_grønt!L67=0," ",P_potet_grønt!L67)</f>
        <v xml:space="preserve"> </v>
      </c>
    </row>
    <row r="17" spans="2:26" x14ac:dyDescent="0.2">
      <c r="B17" s="83" t="str">
        <f>IF(P_potet_grønt!A18=0," ",P_potet_grønt!A18)</f>
        <v>5026 Holtålen</v>
      </c>
      <c r="C17" s="70" t="str">
        <f>IF(P_potet_grønt!B18=0," ",IF(P_potet_grønt!$B$6=P_potet_grønt!$F$2," ",IF(P_potet_grønt!$B$6=P_potet_grønt!$F$3," ",P_potet_grønt!B18)))</f>
        <v xml:space="preserve"> </v>
      </c>
      <c r="D17" s="70" t="str">
        <f>IF(P_potet_grønt!C18=0," ",IF(P_potet_grønt!$B$6=P_potet_grønt!$F$2," ",IF(P_potet_grønt!$B$6=P_potet_grønt!$F$3," ",P_potet_grønt!C18)))</f>
        <v xml:space="preserve"> </v>
      </c>
      <c r="E17" s="70" t="str">
        <f>IF(P_potet_grønt!D18=0," ",IF(P_potet_grønt!$B$6=P_potet_grønt!$F$2," ",IF(P_potet_grønt!$B$6=P_potet_grønt!$F$3," ",P_potet_grønt!D18)))</f>
        <v xml:space="preserve"> </v>
      </c>
      <c r="F17" s="70" t="str">
        <f>IF(P_potet_grønt!E18=0," ",IF(P_potet_grønt!$B$6=P_potet_grønt!$F$2," ",IF(P_potet_grønt!$B$6=P_potet_grønt!$F$3," ",P_potet_grønt!E18)))</f>
        <v xml:space="preserve"> </v>
      </c>
      <c r="G17" s="70" t="str">
        <f>IF(P_potet_grønt!F18=0," ",IF(P_potet_grønt!$B$6=P_potet_grønt!$F$2," ",IF(P_potet_grønt!$B$6=P_potet_grønt!$F$3," ",P_potet_grønt!F18)))</f>
        <v xml:space="preserve"> </v>
      </c>
      <c r="H17" s="70" t="str">
        <f>IF(P_potet_grønt!G18=0," ",IF(P_potet_grønt!$B$6=P_potet_grønt!$F$2," ",IF(P_potet_grønt!$B$6=P_potet_grønt!$F$3," ",P_potet_grønt!G18)))</f>
        <v xml:space="preserve"> </v>
      </c>
      <c r="I17" s="70" t="str">
        <f>IF(P_potet_grønt!H18=0," ",IF(P_potet_grønt!$B$6=P_potet_grønt!$F$2," ",IF(P_potet_grønt!$B$6=P_potet_grønt!$F$3," ",P_potet_grønt!H18)))</f>
        <v xml:space="preserve"> </v>
      </c>
      <c r="J17" s="70" t="str">
        <f>IF(P_potet_grønt!I18=0," ",IF(P_potet_grønt!$B$6=P_potet_grønt!$F$2," ",IF(P_potet_grønt!$B$6=P_potet_grønt!$F$3," ",P_potet_grønt!I18)))</f>
        <v xml:space="preserve"> </v>
      </c>
      <c r="K17" s="70" t="str">
        <f>IF(P_potet_grønt!J18=0," ",IF(P_potet_grønt!$B$6=P_potet_grønt!$F$2," ",IF(P_potet_grønt!$B$6=P_potet_grønt!$F$3," ",P_potet_grønt!J18)))</f>
        <v xml:space="preserve"> </v>
      </c>
      <c r="L17" s="70" t="str">
        <f>IF(P_potet_grønt!K18=0," ",IF(P_potet_grønt!$B$6=P_potet_grønt!$F$2," ",IF(P_potet_grønt!$B$6=P_potet_grønt!$F$3," ",P_potet_grønt!K18)))</f>
        <v xml:space="preserve"> </v>
      </c>
      <c r="M17" s="70" t="str">
        <f>IF(P_potet_grønt!L18=0," ",IF(P_potet_grønt!$B$6=P_potet_grønt!$F$2," ",IF(P_potet_grønt!$B$6=P_potet_grønt!$F$3," ",P_potet_grønt!L18)))</f>
        <v xml:space="preserve"> </v>
      </c>
      <c r="O17" s="83" t="str">
        <f>IF(P_potet_grønt!A68=0," ",P_potet_grønt!A68)</f>
        <v>5026 Holtålen</v>
      </c>
      <c r="P17" s="83" t="str">
        <f>IF(P_potet_grønt!B68=0," ",IF(P_potet_grønt!$B$6=P_potet_grønt!$F$2," ",IF(P_potet_grønt!$B$6=P_potet_grønt!$F$3," ",P_potet_grønt!B68)))</f>
        <v xml:space="preserve"> </v>
      </c>
      <c r="Q17" s="83" t="str">
        <f>IF(P_potet_grønt!C68=0," ",IF(P_potet_grønt!$B$6=P_potet_grønt!$F$2," ",IF(P_potet_grønt!$B$6=P_potet_grønt!$F$3," ",P_potet_grønt!C68)))</f>
        <v xml:space="preserve"> </v>
      </c>
      <c r="R17" s="83" t="str">
        <f>IF(P_potet_grønt!D68=0," ",IF(P_potet_grønt!$B$6=P_potet_grønt!$F$2," ",IF(P_potet_grønt!$B$6=P_potet_grønt!$F$3," ",P_potet_grønt!D68)))</f>
        <v xml:space="preserve"> </v>
      </c>
      <c r="S17" s="83" t="str">
        <f>IF(P_potet_grønt!E68=0," ",IF(P_potet_grønt!$B$6=P_potet_grønt!$F$2," ",IF(P_potet_grønt!$B$6=P_potet_grønt!$F$3," ",P_potet_grønt!E68)))</f>
        <v xml:space="preserve"> </v>
      </c>
      <c r="T17" s="83" t="str">
        <f>IF(P_potet_grønt!F68=0," ",IF(P_potet_grønt!$B$6=P_potet_grønt!$F$2," ",IF(P_potet_grønt!$B$6=P_potet_grønt!$F$3," ",P_potet_grønt!F68)))</f>
        <v xml:space="preserve"> </v>
      </c>
      <c r="U17" s="83" t="str">
        <f>IF(P_potet_grønt!G68=0," ",IF(P_potet_grønt!$B$6=P_potet_grønt!$F$2," ",IF(P_potet_grønt!$B$6=P_potet_grønt!$F$3," ",P_potet_grønt!G68)))</f>
        <v xml:space="preserve"> </v>
      </c>
      <c r="V17" s="83" t="str">
        <f>IF(P_potet_grønt!H68=0," ",IF(P_potet_grønt!$B$6=P_potet_grønt!$F$2," ",IF(P_potet_grønt!$B$6=P_potet_grønt!$F$3," ",P_potet_grønt!H68)))</f>
        <v xml:space="preserve"> </v>
      </c>
      <c r="W17" s="83" t="str">
        <f>IF(P_potet_grønt!I68=0," ",IF(P_potet_grønt!$B$6=P_potet_grønt!$F$2," ",IF(P_potet_grønt!$B$6=P_potet_grønt!$F$3," ",P_potet_grønt!I68)))</f>
        <v xml:space="preserve"> </v>
      </c>
      <c r="X17" s="83" t="str">
        <f>IF(P_potet_grønt!J68=0," ",IF(P_potet_grønt!$B$6=P_potet_grønt!$F$2," ",IF(P_potet_grønt!$B$6=P_potet_grønt!$F$3," ",P_potet_grønt!J68)))</f>
        <v xml:space="preserve"> </v>
      </c>
      <c r="Y17" s="83" t="str">
        <f>IF(P_potet_grønt!K68=0," ",IF(P_potet_grønt!$B$6=P_potet_grønt!$F$2," ",IF(P_potet_grønt!$B$6=P_potet_grønt!$F$3," ",P_potet_grønt!K68)))</f>
        <v xml:space="preserve"> </v>
      </c>
      <c r="Z17" s="78" t="str">
        <f>IF(P_potet_grønt!L68=0," ",P_potet_grønt!L68)</f>
        <v xml:space="preserve"> </v>
      </c>
    </row>
    <row r="18" spans="2:26" x14ac:dyDescent="0.2">
      <c r="B18" s="83" t="str">
        <f>IF(P_potet_grønt!A19=0," ",P_potet_grønt!A19)</f>
        <v>5027 Midtre Gauldal</v>
      </c>
      <c r="C18" s="70">
        <f>IF(P_potet_grønt!B19=0," ",IF(P_potet_grønt!$B$6=P_potet_grønt!$F$2," ",IF(P_potet_grønt!$B$6=P_potet_grønt!$F$3," ",P_potet_grønt!B19)))</f>
        <v>1</v>
      </c>
      <c r="D18" s="70" t="str">
        <f>IF(P_potet_grønt!C19=0," ",IF(P_potet_grønt!$B$6=P_potet_grønt!$F$2," ",IF(P_potet_grønt!$B$6=P_potet_grønt!$F$3," ",P_potet_grønt!C19)))</f>
        <v xml:space="preserve"> </v>
      </c>
      <c r="E18" s="70" t="str">
        <f>IF(P_potet_grønt!D19=0," ",IF(P_potet_grønt!$B$6=P_potet_grønt!$F$2," ",IF(P_potet_grønt!$B$6=P_potet_grønt!$F$3," ",P_potet_grønt!D19)))</f>
        <v xml:space="preserve"> </v>
      </c>
      <c r="F18" s="70" t="str">
        <f>IF(P_potet_grønt!E19=0," ",IF(P_potet_grønt!$B$6=P_potet_grønt!$F$2," ",IF(P_potet_grønt!$B$6=P_potet_grønt!$F$3," ",P_potet_grønt!E19)))</f>
        <v xml:space="preserve"> </v>
      </c>
      <c r="G18" s="70" t="str">
        <f>IF(P_potet_grønt!F19=0," ",IF(P_potet_grønt!$B$6=P_potet_grønt!$F$2," ",IF(P_potet_grønt!$B$6=P_potet_grønt!$F$3," ",P_potet_grønt!F19)))</f>
        <v xml:space="preserve"> </v>
      </c>
      <c r="H18" s="70" t="str">
        <f>IF(P_potet_grønt!G19=0," ",IF(P_potet_grønt!$B$6=P_potet_grønt!$F$2," ",IF(P_potet_grønt!$B$6=P_potet_grønt!$F$3," ",P_potet_grønt!G19)))</f>
        <v xml:space="preserve"> </v>
      </c>
      <c r="I18" s="70" t="str">
        <f>IF(P_potet_grønt!H19=0," ",IF(P_potet_grønt!$B$6=P_potet_grønt!$F$2," ",IF(P_potet_grønt!$B$6=P_potet_grønt!$F$3," ",P_potet_grønt!H19)))</f>
        <v xml:space="preserve"> </v>
      </c>
      <c r="J18" s="70" t="str">
        <f>IF(P_potet_grønt!I19=0," ",IF(P_potet_grønt!$B$6=P_potet_grønt!$F$2," ",IF(P_potet_grønt!$B$6=P_potet_grønt!$F$3," ",P_potet_grønt!I19)))</f>
        <v xml:space="preserve"> </v>
      </c>
      <c r="K18" s="70" t="str">
        <f>IF(P_potet_grønt!J19=0," ",IF(P_potet_grønt!$B$6=P_potet_grønt!$F$2," ",IF(P_potet_grønt!$B$6=P_potet_grønt!$F$3," ",P_potet_grønt!J19)))</f>
        <v xml:space="preserve"> </v>
      </c>
      <c r="L18" s="70" t="str">
        <f>IF(P_potet_grønt!K19=0," ",IF(P_potet_grønt!$B$6=P_potet_grønt!$F$2," ",IF(P_potet_grønt!$B$6=P_potet_grønt!$F$3," ",P_potet_grønt!K19)))</f>
        <v xml:space="preserve"> </v>
      </c>
      <c r="M18" s="70">
        <f>IF(P_potet_grønt!L19=0," ",IF(P_potet_grønt!$B$6=P_potet_grønt!$F$2," ",IF(P_potet_grønt!$B$6=P_potet_grønt!$F$3," ",P_potet_grønt!L19)))</f>
        <v>1</v>
      </c>
      <c r="O18" s="83" t="str">
        <f>IF(P_potet_grønt!A69=0," ",P_potet_grønt!A69)</f>
        <v>5027 Midtre Gauldal</v>
      </c>
      <c r="P18" s="83">
        <f>IF(P_potet_grønt!B69=0," ",IF(P_potet_grønt!$B$6=P_potet_grønt!$F$2," ",IF(P_potet_grønt!$B$6=P_potet_grønt!$F$3," ",P_potet_grønt!B69)))</f>
        <v>1</v>
      </c>
      <c r="Q18" s="83" t="str">
        <f>IF(P_potet_grønt!C69=0," ",IF(P_potet_grønt!$B$6=P_potet_grønt!$F$2," ",IF(P_potet_grønt!$B$6=P_potet_grønt!$F$3," ",P_potet_grønt!C69)))</f>
        <v xml:space="preserve"> </v>
      </c>
      <c r="R18" s="83" t="str">
        <f>IF(P_potet_grønt!D69=0," ",IF(P_potet_grønt!$B$6=P_potet_grønt!$F$2," ",IF(P_potet_grønt!$B$6=P_potet_grønt!$F$3," ",P_potet_grønt!D69)))</f>
        <v xml:space="preserve"> </v>
      </c>
      <c r="S18" s="83" t="str">
        <f>IF(P_potet_grønt!E69=0," ",IF(P_potet_grønt!$B$6=P_potet_grønt!$F$2," ",IF(P_potet_grønt!$B$6=P_potet_grønt!$F$3," ",P_potet_grønt!E69)))</f>
        <v xml:space="preserve"> </v>
      </c>
      <c r="T18" s="83" t="str">
        <f>IF(P_potet_grønt!F69=0," ",IF(P_potet_grønt!$B$6=P_potet_grønt!$F$2," ",IF(P_potet_grønt!$B$6=P_potet_grønt!$F$3," ",P_potet_grønt!F69)))</f>
        <v xml:space="preserve"> </v>
      </c>
      <c r="U18" s="83" t="str">
        <f>IF(P_potet_grønt!G69=0," ",IF(P_potet_grønt!$B$6=P_potet_grønt!$F$2," ",IF(P_potet_grønt!$B$6=P_potet_grønt!$F$3," ",P_potet_grønt!G69)))</f>
        <v xml:space="preserve"> </v>
      </c>
      <c r="V18" s="83" t="str">
        <f>IF(P_potet_grønt!H69=0," ",IF(P_potet_grønt!$B$6=P_potet_grønt!$F$2," ",IF(P_potet_grønt!$B$6=P_potet_grønt!$F$3," ",P_potet_grønt!H69)))</f>
        <v xml:space="preserve"> </v>
      </c>
      <c r="W18" s="83" t="str">
        <f>IF(P_potet_grønt!I69=0," ",IF(P_potet_grønt!$B$6=P_potet_grønt!$F$2," ",IF(P_potet_grønt!$B$6=P_potet_grønt!$F$3," ",P_potet_grønt!I69)))</f>
        <v xml:space="preserve"> </v>
      </c>
      <c r="X18" s="83" t="str">
        <f>IF(P_potet_grønt!J69=0," ",IF(P_potet_grønt!$B$6=P_potet_grønt!$F$2," ",IF(P_potet_grønt!$B$6=P_potet_grønt!$F$3," ",P_potet_grønt!J69)))</f>
        <v xml:space="preserve"> </v>
      </c>
      <c r="Y18" s="83" t="str">
        <f>IF(P_potet_grønt!K69=0," ",IF(P_potet_grønt!$B$6=P_potet_grønt!$F$2," ",IF(P_potet_grønt!$B$6=P_potet_grønt!$F$3," ",P_potet_grønt!K69)))</f>
        <v xml:space="preserve"> </v>
      </c>
      <c r="Z18" s="78" t="str">
        <f>IF(P_potet_grønt!L69=0," ",P_potet_grønt!L69)</f>
        <v xml:space="preserve"> </v>
      </c>
    </row>
    <row r="19" spans="2:26" x14ac:dyDescent="0.2">
      <c r="B19" s="83" t="str">
        <f>IF(P_potet_grønt!A20=0," ",P_potet_grønt!A20)</f>
        <v>5028 Melhus</v>
      </c>
      <c r="C19" s="70">
        <f>IF(P_potet_grønt!B20=0," ",IF(P_potet_grønt!$B$6=P_potet_grønt!$F$2," ",IF(P_potet_grønt!$B$6=P_potet_grønt!$F$3," ",P_potet_grønt!B20)))</f>
        <v>532</v>
      </c>
      <c r="D19" s="70">
        <f>IF(P_potet_grønt!C20=0," ",IF(P_potet_grønt!$B$6=P_potet_grønt!$F$2," ",IF(P_potet_grønt!$B$6=P_potet_grønt!$F$3," ",P_potet_grønt!C20)))</f>
        <v>104</v>
      </c>
      <c r="E19" s="70">
        <f>IF(P_potet_grønt!D20=0," ",IF(P_potet_grønt!$B$6=P_potet_grønt!$F$2," ",IF(P_potet_grønt!$B$6=P_potet_grønt!$F$3," ",P_potet_grønt!D20)))</f>
        <v>1</v>
      </c>
      <c r="F19" s="70" t="str">
        <f>IF(P_potet_grønt!E20=0," ",IF(P_potet_grønt!$B$6=P_potet_grønt!$F$2," ",IF(P_potet_grønt!$B$6=P_potet_grønt!$F$3," ",P_potet_grønt!E20)))</f>
        <v xml:space="preserve"> </v>
      </c>
      <c r="G19" s="70" t="str">
        <f>IF(P_potet_grønt!F20=0," ",IF(P_potet_grønt!$B$6=P_potet_grønt!$F$2," ",IF(P_potet_grønt!$B$6=P_potet_grønt!$F$3," ",P_potet_grønt!F20)))</f>
        <v xml:space="preserve"> </v>
      </c>
      <c r="H19" s="70">
        <f>IF(P_potet_grønt!G20=0," ",IF(P_potet_grønt!$B$6=P_potet_grønt!$F$2," ",IF(P_potet_grønt!$B$6=P_potet_grønt!$F$3," ",P_potet_grønt!G20)))</f>
        <v>1</v>
      </c>
      <c r="I19" s="70" t="str">
        <f>IF(P_potet_grønt!H20=0," ",IF(P_potet_grønt!$B$6=P_potet_grønt!$F$2," ",IF(P_potet_grønt!$B$6=P_potet_grønt!$F$3," ",P_potet_grønt!H20)))</f>
        <v xml:space="preserve"> </v>
      </c>
      <c r="J19" s="70" t="str">
        <f>IF(P_potet_grønt!I20=0," ",IF(P_potet_grønt!$B$6=P_potet_grønt!$F$2," ",IF(P_potet_grønt!$B$6=P_potet_grønt!$F$3," ",P_potet_grønt!I20)))</f>
        <v xml:space="preserve"> </v>
      </c>
      <c r="K19" s="70" t="str">
        <f>IF(P_potet_grønt!J20=0," ",IF(P_potet_grønt!$B$6=P_potet_grønt!$F$2," ",IF(P_potet_grønt!$B$6=P_potet_grønt!$F$3," ",P_potet_grønt!J20)))</f>
        <v xml:space="preserve"> </v>
      </c>
      <c r="L19" s="70" t="str">
        <f>IF(P_potet_grønt!K20=0," ",IF(P_potet_grønt!$B$6=P_potet_grønt!$F$2," ",IF(P_potet_grønt!$B$6=P_potet_grønt!$F$3," ",P_potet_grønt!K20)))</f>
        <v xml:space="preserve"> </v>
      </c>
      <c r="M19" s="70">
        <f>IF(P_potet_grønt!L20=0," ",IF(P_potet_grønt!$B$6=P_potet_grønt!$F$2," ",IF(P_potet_grønt!$B$6=P_potet_grønt!$F$3," ",P_potet_grønt!L20)))</f>
        <v>638</v>
      </c>
      <c r="O19" s="83" t="str">
        <f>IF(P_potet_grønt!A70=0," ",P_potet_grønt!A70)</f>
        <v>5028 Melhus</v>
      </c>
      <c r="P19" s="83">
        <f>IF(P_potet_grønt!B70=0," ",IF(P_potet_grønt!$B$6=P_potet_grønt!$F$2," ",IF(P_potet_grønt!$B$6=P_potet_grønt!$F$3," ",P_potet_grønt!B70)))</f>
        <v>9</v>
      </c>
      <c r="Q19" s="83">
        <f>IF(P_potet_grønt!C70=0," ",IF(P_potet_grønt!$B$6=P_potet_grønt!$F$2," ",IF(P_potet_grønt!$B$6=P_potet_grønt!$F$3," ",P_potet_grønt!C70)))</f>
        <v>5</v>
      </c>
      <c r="R19" s="83">
        <f>IF(P_potet_grønt!D70=0," ",IF(P_potet_grønt!$B$6=P_potet_grønt!$F$2," ",IF(P_potet_grønt!$B$6=P_potet_grønt!$F$3," ",P_potet_grønt!D70)))</f>
        <v>1</v>
      </c>
      <c r="S19" s="83" t="str">
        <f>IF(P_potet_grønt!E70=0," ",IF(P_potet_grønt!$B$6=P_potet_grønt!$F$2," ",IF(P_potet_grønt!$B$6=P_potet_grønt!$F$3," ",P_potet_grønt!E70)))</f>
        <v xml:space="preserve"> </v>
      </c>
      <c r="T19" s="83" t="str">
        <f>IF(P_potet_grønt!F70=0," ",IF(P_potet_grønt!$B$6=P_potet_grønt!$F$2," ",IF(P_potet_grønt!$B$6=P_potet_grønt!$F$3," ",P_potet_grønt!F70)))</f>
        <v xml:space="preserve"> </v>
      </c>
      <c r="U19" s="83">
        <f>IF(P_potet_grønt!G70=0," ",IF(P_potet_grønt!$B$6=P_potet_grønt!$F$2," ",IF(P_potet_grønt!$B$6=P_potet_grønt!$F$3," ",P_potet_grønt!G70)))</f>
        <v>1</v>
      </c>
      <c r="V19" s="83" t="str">
        <f>IF(P_potet_grønt!H70=0," ",IF(P_potet_grønt!$B$6=P_potet_grønt!$F$2," ",IF(P_potet_grønt!$B$6=P_potet_grønt!$F$3," ",P_potet_grønt!H70)))</f>
        <v xml:space="preserve"> </v>
      </c>
      <c r="W19" s="83" t="str">
        <f>IF(P_potet_grønt!I70=0," ",IF(P_potet_grønt!$B$6=P_potet_grønt!$F$2," ",IF(P_potet_grønt!$B$6=P_potet_grønt!$F$3," ",P_potet_grønt!I70)))</f>
        <v xml:space="preserve"> </v>
      </c>
      <c r="X19" s="83" t="str">
        <f>IF(P_potet_grønt!J70=0," ",IF(P_potet_grønt!$B$6=P_potet_grønt!$F$2," ",IF(P_potet_grønt!$B$6=P_potet_grønt!$F$3," ",P_potet_grønt!J70)))</f>
        <v xml:space="preserve"> </v>
      </c>
      <c r="Y19" s="83" t="str">
        <f>IF(P_potet_grønt!K70=0," ",IF(P_potet_grønt!$B$6=P_potet_grønt!$F$2," ",IF(P_potet_grønt!$B$6=P_potet_grønt!$F$3," ",P_potet_grønt!K70)))</f>
        <v xml:space="preserve"> </v>
      </c>
      <c r="Z19" s="78" t="str">
        <f>IF(P_potet_grønt!L70=0," ",P_potet_grønt!L70)</f>
        <v xml:space="preserve"> </v>
      </c>
    </row>
    <row r="20" spans="2:26" x14ac:dyDescent="0.2">
      <c r="B20" s="83" t="str">
        <f>IF(P_potet_grønt!A21=0," ",P_potet_grønt!A21)</f>
        <v>5029 Skaun</v>
      </c>
      <c r="C20" s="70">
        <f>IF(P_potet_grønt!B21=0," ",IF(P_potet_grønt!$B$6=P_potet_grønt!$F$2," ",IF(P_potet_grønt!$B$6=P_potet_grønt!$F$3," ",P_potet_grønt!B21)))</f>
        <v>31</v>
      </c>
      <c r="D20" s="70" t="str">
        <f>IF(P_potet_grønt!C21=0," ",IF(P_potet_grønt!$B$6=P_potet_grønt!$F$2," ",IF(P_potet_grønt!$B$6=P_potet_grønt!$F$3," ",P_potet_grønt!C21)))</f>
        <v xml:space="preserve"> </v>
      </c>
      <c r="E20" s="70" t="str">
        <f>IF(P_potet_grønt!D21=0," ",IF(P_potet_grønt!$B$6=P_potet_grønt!$F$2," ",IF(P_potet_grønt!$B$6=P_potet_grønt!$F$3," ",P_potet_grønt!D21)))</f>
        <v xml:space="preserve"> </v>
      </c>
      <c r="F20" s="70">
        <f>IF(P_potet_grønt!E21=0," ",IF(P_potet_grønt!$B$6=P_potet_grønt!$F$2," ",IF(P_potet_grønt!$B$6=P_potet_grønt!$F$3," ",P_potet_grønt!E21)))</f>
        <v>10</v>
      </c>
      <c r="G20" s="70" t="str">
        <f>IF(P_potet_grønt!F21=0," ",IF(P_potet_grønt!$B$6=P_potet_grønt!$F$2," ",IF(P_potet_grønt!$B$6=P_potet_grønt!$F$3," ",P_potet_grønt!F21)))</f>
        <v xml:space="preserve"> </v>
      </c>
      <c r="H20" s="70">
        <f>IF(P_potet_grønt!G21=0," ",IF(P_potet_grønt!$B$6=P_potet_grønt!$F$2," ",IF(P_potet_grønt!$B$6=P_potet_grønt!$F$3," ",P_potet_grønt!G21)))</f>
        <v>4</v>
      </c>
      <c r="I20" s="70" t="str">
        <f>IF(P_potet_grønt!H21=0," ",IF(P_potet_grønt!$B$6=P_potet_grønt!$F$2," ",IF(P_potet_grønt!$B$6=P_potet_grønt!$F$3," ",P_potet_grønt!H21)))</f>
        <v xml:space="preserve"> </v>
      </c>
      <c r="J20" s="70" t="str">
        <f>IF(P_potet_grønt!I21=0," ",IF(P_potet_grønt!$B$6=P_potet_grønt!$F$2," ",IF(P_potet_grønt!$B$6=P_potet_grønt!$F$3," ",P_potet_grønt!I21)))</f>
        <v xml:space="preserve"> </v>
      </c>
      <c r="K20" s="70" t="str">
        <f>IF(P_potet_grønt!J21=0," ",IF(P_potet_grønt!$B$6=P_potet_grønt!$F$2," ",IF(P_potet_grønt!$B$6=P_potet_grønt!$F$3," ",P_potet_grønt!J21)))</f>
        <v xml:space="preserve"> </v>
      </c>
      <c r="L20" s="70" t="str">
        <f>IF(P_potet_grønt!K21=0," ",IF(P_potet_grønt!$B$6=P_potet_grønt!$F$2," ",IF(P_potet_grønt!$B$6=P_potet_grønt!$F$3," ",P_potet_grønt!K21)))</f>
        <v xml:space="preserve"> </v>
      </c>
      <c r="M20" s="70">
        <f>IF(P_potet_grønt!L21=0," ",IF(P_potet_grønt!$B$6=P_potet_grønt!$F$2," ",IF(P_potet_grønt!$B$6=P_potet_grønt!$F$3," ",P_potet_grønt!L21)))</f>
        <v>45</v>
      </c>
      <c r="O20" s="83" t="str">
        <f>IF(P_potet_grønt!A71=0," ",P_potet_grønt!A71)</f>
        <v>5029 Skaun</v>
      </c>
      <c r="P20" s="83">
        <f>IF(P_potet_grønt!B71=0," ",IF(P_potet_grønt!$B$6=P_potet_grønt!$F$2," ",IF(P_potet_grønt!$B$6=P_potet_grønt!$F$3," ",P_potet_grønt!B71)))</f>
        <v>3</v>
      </c>
      <c r="Q20" s="83" t="str">
        <f>IF(P_potet_grønt!C71=0," ",IF(P_potet_grønt!$B$6=P_potet_grønt!$F$2," ",IF(P_potet_grønt!$B$6=P_potet_grønt!$F$3," ",P_potet_grønt!C71)))</f>
        <v xml:space="preserve"> </v>
      </c>
      <c r="R20" s="83" t="str">
        <f>IF(P_potet_grønt!D71=0," ",IF(P_potet_grønt!$B$6=P_potet_grønt!$F$2," ",IF(P_potet_grønt!$B$6=P_potet_grønt!$F$3," ",P_potet_grønt!D71)))</f>
        <v xml:space="preserve"> </v>
      </c>
      <c r="S20" s="83">
        <f>IF(P_potet_grønt!E71=0," ",IF(P_potet_grønt!$B$6=P_potet_grønt!$F$2," ",IF(P_potet_grønt!$B$6=P_potet_grønt!$F$3," ",P_potet_grønt!E71)))</f>
        <v>1</v>
      </c>
      <c r="T20" s="83" t="str">
        <f>IF(P_potet_grønt!F71=0," ",IF(P_potet_grønt!$B$6=P_potet_grønt!$F$2," ",IF(P_potet_grønt!$B$6=P_potet_grønt!$F$3," ",P_potet_grønt!F71)))</f>
        <v xml:space="preserve"> </v>
      </c>
      <c r="U20" s="83">
        <f>IF(P_potet_grønt!G71=0," ",IF(P_potet_grønt!$B$6=P_potet_grønt!$F$2," ",IF(P_potet_grønt!$B$6=P_potet_grønt!$F$3," ",P_potet_grønt!G71)))</f>
        <v>1</v>
      </c>
      <c r="V20" s="83" t="str">
        <f>IF(P_potet_grønt!H71=0," ",IF(P_potet_grønt!$B$6=P_potet_grønt!$F$2," ",IF(P_potet_grønt!$B$6=P_potet_grønt!$F$3," ",P_potet_grønt!H71)))</f>
        <v xml:space="preserve"> </v>
      </c>
      <c r="W20" s="83" t="str">
        <f>IF(P_potet_grønt!I71=0," ",IF(P_potet_grønt!$B$6=P_potet_grønt!$F$2," ",IF(P_potet_grønt!$B$6=P_potet_grønt!$F$3," ",P_potet_grønt!I71)))</f>
        <v xml:space="preserve"> </v>
      </c>
      <c r="X20" s="83" t="str">
        <f>IF(P_potet_grønt!J71=0," ",IF(P_potet_grønt!$B$6=P_potet_grønt!$F$2," ",IF(P_potet_grønt!$B$6=P_potet_grønt!$F$3," ",P_potet_grønt!J71)))</f>
        <v xml:space="preserve"> </v>
      </c>
      <c r="Y20" s="83" t="str">
        <f>IF(P_potet_grønt!K71=0," ",IF(P_potet_grønt!$B$6=P_potet_grønt!$F$2," ",IF(P_potet_grønt!$B$6=P_potet_grønt!$F$3," ",P_potet_grønt!K71)))</f>
        <v xml:space="preserve"> </v>
      </c>
      <c r="Z20" s="78" t="str">
        <f>IF(P_potet_grønt!L71=0," ",P_potet_grønt!L71)</f>
        <v xml:space="preserve"> </v>
      </c>
    </row>
    <row r="21" spans="2:26" x14ac:dyDescent="0.2">
      <c r="B21" s="83" t="str">
        <f>IF(P_potet_grønt!A22=0," ",P_potet_grønt!A22)</f>
        <v>5031 Malvik</v>
      </c>
      <c r="C21" s="70">
        <f>IF(P_potet_grønt!B22=0," ",IF(P_potet_grønt!$B$6=P_potet_grønt!$F$2," ",IF(P_potet_grønt!$B$6=P_potet_grønt!$F$3," ",P_potet_grønt!B22)))</f>
        <v>2</v>
      </c>
      <c r="D21" s="70">
        <f>IF(P_potet_grønt!C22=0," ",IF(P_potet_grønt!$B$6=P_potet_grønt!$F$2," ",IF(P_potet_grønt!$B$6=P_potet_grønt!$F$3," ",P_potet_grønt!C22)))</f>
        <v>10</v>
      </c>
      <c r="E21" s="70" t="str">
        <f>IF(P_potet_grønt!D22=0," ",IF(P_potet_grønt!$B$6=P_potet_grønt!$F$2," ",IF(P_potet_grønt!$B$6=P_potet_grønt!$F$3," ",P_potet_grønt!D22)))</f>
        <v xml:space="preserve"> </v>
      </c>
      <c r="F21" s="70" t="str">
        <f>IF(P_potet_grønt!E22=0," ",IF(P_potet_grønt!$B$6=P_potet_grønt!$F$2," ",IF(P_potet_grønt!$B$6=P_potet_grønt!$F$3," ",P_potet_grønt!E22)))</f>
        <v xml:space="preserve"> </v>
      </c>
      <c r="G21" s="70" t="str">
        <f>IF(P_potet_grønt!F22=0," ",IF(P_potet_grønt!$B$6=P_potet_grønt!$F$2," ",IF(P_potet_grønt!$B$6=P_potet_grønt!$F$3," ",P_potet_grønt!F22)))</f>
        <v xml:space="preserve"> </v>
      </c>
      <c r="H21" s="70" t="str">
        <f>IF(P_potet_grønt!G22=0," ",IF(P_potet_grønt!$B$6=P_potet_grønt!$F$2," ",IF(P_potet_grønt!$B$6=P_potet_grønt!$F$3," ",P_potet_grønt!G22)))</f>
        <v xml:space="preserve"> </v>
      </c>
      <c r="I21" s="70" t="str">
        <f>IF(P_potet_grønt!H22=0," ",IF(P_potet_grønt!$B$6=P_potet_grønt!$F$2," ",IF(P_potet_grønt!$B$6=P_potet_grønt!$F$3," ",P_potet_grønt!H22)))</f>
        <v xml:space="preserve"> </v>
      </c>
      <c r="J21" s="70" t="str">
        <f>IF(P_potet_grønt!I22=0," ",IF(P_potet_grønt!$B$6=P_potet_grønt!$F$2," ",IF(P_potet_grønt!$B$6=P_potet_grønt!$F$3," ",P_potet_grønt!I22)))</f>
        <v xml:space="preserve"> </v>
      </c>
      <c r="K21" s="70" t="str">
        <f>IF(P_potet_grønt!J22=0," ",IF(P_potet_grønt!$B$6=P_potet_grønt!$F$2," ",IF(P_potet_grønt!$B$6=P_potet_grønt!$F$3," ",P_potet_grønt!J22)))</f>
        <v xml:space="preserve"> </v>
      </c>
      <c r="L21" s="70" t="str">
        <f>IF(P_potet_grønt!K22=0," ",IF(P_potet_grønt!$B$6=P_potet_grønt!$F$2," ",IF(P_potet_grønt!$B$6=P_potet_grønt!$F$3," ",P_potet_grønt!K22)))</f>
        <v xml:space="preserve"> </v>
      </c>
      <c r="M21" s="70">
        <f>IF(P_potet_grønt!L22=0," ",IF(P_potet_grønt!$B$6=P_potet_grønt!$F$2," ",IF(P_potet_grønt!$B$6=P_potet_grønt!$F$3," ",P_potet_grønt!L22)))</f>
        <v>12</v>
      </c>
      <c r="O21" s="83" t="str">
        <f>IF(P_potet_grønt!A72=0," ",P_potet_grønt!A72)</f>
        <v>5031 Malvik</v>
      </c>
      <c r="P21" s="83">
        <f>IF(P_potet_grønt!B72=0," ",IF(P_potet_grønt!$B$6=P_potet_grønt!$F$2," ",IF(P_potet_grønt!$B$6=P_potet_grønt!$F$3," ",P_potet_grønt!B72)))</f>
        <v>1</v>
      </c>
      <c r="Q21" s="83">
        <f>IF(P_potet_grønt!C72=0," ",IF(P_potet_grønt!$B$6=P_potet_grønt!$F$2," ",IF(P_potet_grønt!$B$6=P_potet_grønt!$F$3," ",P_potet_grønt!C72)))</f>
        <v>1</v>
      </c>
      <c r="R21" s="83" t="str">
        <f>IF(P_potet_grønt!D72=0," ",IF(P_potet_grønt!$B$6=P_potet_grønt!$F$2," ",IF(P_potet_grønt!$B$6=P_potet_grønt!$F$3," ",P_potet_grønt!D72)))</f>
        <v xml:space="preserve"> </v>
      </c>
      <c r="S21" s="83" t="str">
        <f>IF(P_potet_grønt!E72=0," ",IF(P_potet_grønt!$B$6=P_potet_grønt!$F$2," ",IF(P_potet_grønt!$B$6=P_potet_grønt!$F$3," ",P_potet_grønt!E72)))</f>
        <v xml:space="preserve"> </v>
      </c>
      <c r="T21" s="83" t="str">
        <f>IF(P_potet_grønt!F72=0," ",IF(P_potet_grønt!$B$6=P_potet_grønt!$F$2," ",IF(P_potet_grønt!$B$6=P_potet_grønt!$F$3," ",P_potet_grønt!F72)))</f>
        <v xml:space="preserve"> </v>
      </c>
      <c r="U21" s="83" t="str">
        <f>IF(P_potet_grønt!G72=0," ",IF(P_potet_grønt!$B$6=P_potet_grønt!$F$2," ",IF(P_potet_grønt!$B$6=P_potet_grønt!$F$3," ",P_potet_grønt!G72)))</f>
        <v xml:space="preserve"> </v>
      </c>
      <c r="V21" s="83" t="str">
        <f>IF(P_potet_grønt!H72=0," ",IF(P_potet_grønt!$B$6=P_potet_grønt!$F$2," ",IF(P_potet_grønt!$B$6=P_potet_grønt!$F$3," ",P_potet_grønt!H72)))</f>
        <v xml:space="preserve"> </v>
      </c>
      <c r="W21" s="83" t="str">
        <f>IF(P_potet_grønt!I72=0," ",IF(P_potet_grønt!$B$6=P_potet_grønt!$F$2," ",IF(P_potet_grønt!$B$6=P_potet_grønt!$F$3," ",P_potet_grønt!I72)))</f>
        <v xml:space="preserve"> </v>
      </c>
      <c r="X21" s="83" t="str">
        <f>IF(P_potet_grønt!J72=0," ",IF(P_potet_grønt!$B$6=P_potet_grønt!$F$2," ",IF(P_potet_grønt!$B$6=P_potet_grønt!$F$3," ",P_potet_grønt!J72)))</f>
        <v xml:space="preserve"> </v>
      </c>
      <c r="Y21" s="83" t="str">
        <f>IF(P_potet_grønt!K72=0," ",IF(P_potet_grønt!$B$6=P_potet_grønt!$F$2," ",IF(P_potet_grønt!$B$6=P_potet_grønt!$F$3," ",P_potet_grønt!K72)))</f>
        <v xml:space="preserve"> </v>
      </c>
      <c r="Z21" s="78" t="str">
        <f>IF(P_potet_grønt!L72=0," ",P_potet_grønt!L72)</f>
        <v xml:space="preserve"> </v>
      </c>
    </row>
    <row r="22" spans="2:26" x14ac:dyDescent="0.2">
      <c r="B22" s="83" t="str">
        <f>IF(P_potet_grønt!A23=0," ",P_potet_grønt!A23)</f>
        <v>5032 Selbu</v>
      </c>
      <c r="C22" s="70">
        <f>IF(P_potet_grønt!B23=0," ",IF(P_potet_grønt!$B$6=P_potet_grønt!$F$2," ",IF(P_potet_grønt!$B$6=P_potet_grønt!$F$3," ",P_potet_grønt!B23)))</f>
        <v>6</v>
      </c>
      <c r="D22" s="70">
        <f>IF(P_potet_grønt!C23=0," ",IF(P_potet_grønt!$B$6=P_potet_grønt!$F$2," ",IF(P_potet_grønt!$B$6=P_potet_grønt!$F$3," ",P_potet_grønt!C23)))</f>
        <v>1</v>
      </c>
      <c r="E22" s="70" t="str">
        <f>IF(P_potet_grønt!D23=0," ",IF(P_potet_grønt!$B$6=P_potet_grønt!$F$2," ",IF(P_potet_grønt!$B$6=P_potet_grønt!$F$3," ",P_potet_grønt!D23)))</f>
        <v xml:space="preserve"> </v>
      </c>
      <c r="F22" s="70" t="str">
        <f>IF(P_potet_grønt!E23=0," ",IF(P_potet_grønt!$B$6=P_potet_grønt!$F$2," ",IF(P_potet_grønt!$B$6=P_potet_grønt!$F$3," ",P_potet_grønt!E23)))</f>
        <v xml:space="preserve"> </v>
      </c>
      <c r="G22" s="70" t="str">
        <f>IF(P_potet_grønt!F23=0," ",IF(P_potet_grønt!$B$6=P_potet_grønt!$F$2," ",IF(P_potet_grønt!$B$6=P_potet_grønt!$F$3," ",P_potet_grønt!F23)))</f>
        <v xml:space="preserve"> </v>
      </c>
      <c r="H22" s="70" t="str">
        <f>IF(P_potet_grønt!G23=0," ",IF(P_potet_grønt!$B$6=P_potet_grønt!$F$2," ",IF(P_potet_grønt!$B$6=P_potet_grønt!$F$3," ",P_potet_grønt!G23)))</f>
        <v xml:space="preserve"> </v>
      </c>
      <c r="I22" s="70" t="str">
        <f>IF(P_potet_grønt!H23=0," ",IF(P_potet_grønt!$B$6=P_potet_grønt!$F$2," ",IF(P_potet_grønt!$B$6=P_potet_grønt!$F$3," ",P_potet_grønt!H23)))</f>
        <v xml:space="preserve"> </v>
      </c>
      <c r="J22" s="70" t="str">
        <f>IF(P_potet_grønt!I23=0," ",IF(P_potet_grønt!$B$6=P_potet_grønt!$F$2," ",IF(P_potet_grønt!$B$6=P_potet_grønt!$F$3," ",P_potet_grønt!I23)))</f>
        <v xml:space="preserve"> </v>
      </c>
      <c r="K22" s="70" t="str">
        <f>IF(P_potet_grønt!J23=0," ",IF(P_potet_grønt!$B$6=P_potet_grønt!$F$2," ",IF(P_potet_grønt!$B$6=P_potet_grønt!$F$3," ",P_potet_grønt!J23)))</f>
        <v xml:space="preserve"> </v>
      </c>
      <c r="L22" s="70" t="str">
        <f>IF(P_potet_grønt!K23=0," ",IF(P_potet_grønt!$B$6=P_potet_grønt!$F$2," ",IF(P_potet_grønt!$B$6=P_potet_grønt!$F$3," ",P_potet_grønt!K23)))</f>
        <v xml:space="preserve"> </v>
      </c>
      <c r="M22" s="70">
        <f>IF(P_potet_grønt!L23=0," ",IF(P_potet_grønt!$B$6=P_potet_grønt!$F$2," ",IF(P_potet_grønt!$B$6=P_potet_grønt!$F$3," ",P_potet_grønt!L23)))</f>
        <v>7</v>
      </c>
      <c r="O22" s="83" t="str">
        <f>IF(P_potet_grønt!A73=0," ",P_potet_grønt!A73)</f>
        <v>5032 Selbu</v>
      </c>
      <c r="P22" s="83">
        <f>IF(P_potet_grønt!B73=0," ",IF(P_potet_grønt!$B$6=P_potet_grønt!$F$2," ",IF(P_potet_grønt!$B$6=P_potet_grønt!$F$3," ",P_potet_grønt!B73)))</f>
        <v>1</v>
      </c>
      <c r="Q22" s="83">
        <f>IF(P_potet_grønt!C73=0," ",IF(P_potet_grønt!$B$6=P_potet_grønt!$F$2," ",IF(P_potet_grønt!$B$6=P_potet_grønt!$F$3," ",P_potet_grønt!C73)))</f>
        <v>1</v>
      </c>
      <c r="R22" s="83" t="str">
        <f>IF(P_potet_grønt!D73=0," ",IF(P_potet_grønt!$B$6=P_potet_grønt!$F$2," ",IF(P_potet_grønt!$B$6=P_potet_grønt!$F$3," ",P_potet_grønt!D73)))</f>
        <v xml:space="preserve"> </v>
      </c>
      <c r="S22" s="83" t="str">
        <f>IF(P_potet_grønt!E73=0," ",IF(P_potet_grønt!$B$6=P_potet_grønt!$F$2," ",IF(P_potet_grønt!$B$6=P_potet_grønt!$F$3," ",P_potet_grønt!E73)))</f>
        <v xml:space="preserve"> </v>
      </c>
      <c r="T22" s="83" t="str">
        <f>IF(P_potet_grønt!F73=0," ",IF(P_potet_grønt!$B$6=P_potet_grønt!$F$2," ",IF(P_potet_grønt!$B$6=P_potet_grønt!$F$3," ",P_potet_grønt!F73)))</f>
        <v xml:space="preserve"> </v>
      </c>
      <c r="U22" s="83" t="str">
        <f>IF(P_potet_grønt!G73=0," ",IF(P_potet_grønt!$B$6=P_potet_grønt!$F$2," ",IF(P_potet_grønt!$B$6=P_potet_grønt!$F$3," ",P_potet_grønt!G73)))</f>
        <v xml:space="preserve"> </v>
      </c>
      <c r="V22" s="83" t="str">
        <f>IF(P_potet_grønt!H73=0," ",IF(P_potet_grønt!$B$6=P_potet_grønt!$F$2," ",IF(P_potet_grønt!$B$6=P_potet_grønt!$F$3," ",P_potet_grønt!H73)))</f>
        <v xml:space="preserve"> </v>
      </c>
      <c r="W22" s="83" t="str">
        <f>IF(P_potet_grønt!I73=0," ",IF(P_potet_grønt!$B$6=P_potet_grønt!$F$2," ",IF(P_potet_grønt!$B$6=P_potet_grønt!$F$3," ",P_potet_grønt!I73)))</f>
        <v xml:space="preserve"> </v>
      </c>
      <c r="X22" s="83" t="str">
        <f>IF(P_potet_grønt!J73=0," ",IF(P_potet_grønt!$B$6=P_potet_grønt!$F$2," ",IF(P_potet_grønt!$B$6=P_potet_grønt!$F$3," ",P_potet_grønt!J73)))</f>
        <v xml:space="preserve"> </v>
      </c>
      <c r="Y22" s="83" t="str">
        <f>IF(P_potet_grønt!K73=0," ",IF(P_potet_grønt!$B$6=P_potet_grønt!$F$2," ",IF(P_potet_grønt!$B$6=P_potet_grønt!$F$3," ",P_potet_grønt!K73)))</f>
        <v xml:space="preserve"> </v>
      </c>
      <c r="Z22" s="78" t="str">
        <f>IF(P_potet_grønt!L73=0," ",P_potet_grønt!L73)</f>
        <v xml:space="preserve"> </v>
      </c>
    </row>
    <row r="23" spans="2:26" x14ac:dyDescent="0.2">
      <c r="B23" s="83" t="str">
        <f>IF(P_potet_grønt!A24=0," ",P_potet_grønt!A24)</f>
        <v>5033 Tydal</v>
      </c>
      <c r="C23" s="70" t="str">
        <f>IF(P_potet_grønt!B24=0," ",IF(P_potet_grønt!$B$6=P_potet_grønt!$F$2," ",IF(P_potet_grønt!$B$6=P_potet_grønt!$F$3," ",P_potet_grønt!B24)))</f>
        <v xml:space="preserve"> </v>
      </c>
      <c r="D23" s="70" t="str">
        <f>IF(P_potet_grønt!C24=0," ",IF(P_potet_grønt!$B$6=P_potet_grønt!$F$2," ",IF(P_potet_grønt!$B$6=P_potet_grønt!$F$3," ",P_potet_grønt!C24)))</f>
        <v xml:space="preserve"> </v>
      </c>
      <c r="E23" s="70" t="str">
        <f>IF(P_potet_grønt!D24=0," ",IF(P_potet_grønt!$B$6=P_potet_grønt!$F$2," ",IF(P_potet_grønt!$B$6=P_potet_grønt!$F$3," ",P_potet_grønt!D24)))</f>
        <v xml:space="preserve"> </v>
      </c>
      <c r="F23" s="70" t="str">
        <f>IF(P_potet_grønt!E24=0," ",IF(P_potet_grønt!$B$6=P_potet_grønt!$F$2," ",IF(P_potet_grønt!$B$6=P_potet_grønt!$F$3," ",P_potet_grønt!E24)))</f>
        <v xml:space="preserve"> </v>
      </c>
      <c r="G23" s="70" t="str">
        <f>IF(P_potet_grønt!F24=0," ",IF(P_potet_grønt!$B$6=P_potet_grønt!$F$2," ",IF(P_potet_grønt!$B$6=P_potet_grønt!$F$3," ",P_potet_grønt!F24)))</f>
        <v xml:space="preserve"> </v>
      </c>
      <c r="H23" s="70" t="str">
        <f>IF(P_potet_grønt!G24=0," ",IF(P_potet_grønt!$B$6=P_potet_grønt!$F$2," ",IF(P_potet_grønt!$B$6=P_potet_grønt!$F$3," ",P_potet_grønt!G24)))</f>
        <v xml:space="preserve"> </v>
      </c>
      <c r="I23" s="70" t="str">
        <f>IF(P_potet_grønt!H24=0," ",IF(P_potet_grønt!$B$6=P_potet_grønt!$F$2," ",IF(P_potet_grønt!$B$6=P_potet_grønt!$F$3," ",P_potet_grønt!H24)))</f>
        <v xml:space="preserve"> </v>
      </c>
      <c r="J23" s="70" t="str">
        <f>IF(P_potet_grønt!I24=0," ",IF(P_potet_grønt!$B$6=P_potet_grønt!$F$2," ",IF(P_potet_grønt!$B$6=P_potet_grønt!$F$3," ",P_potet_grønt!I24)))</f>
        <v xml:space="preserve"> </v>
      </c>
      <c r="K23" s="70" t="str">
        <f>IF(P_potet_grønt!J24=0," ",IF(P_potet_grønt!$B$6=P_potet_grønt!$F$2," ",IF(P_potet_grønt!$B$6=P_potet_grønt!$F$3," ",P_potet_grønt!J24)))</f>
        <v xml:space="preserve"> </v>
      </c>
      <c r="L23" s="70" t="str">
        <f>IF(P_potet_grønt!K24=0," ",IF(P_potet_grønt!$B$6=P_potet_grønt!$F$2," ",IF(P_potet_grønt!$B$6=P_potet_grønt!$F$3," ",P_potet_grønt!K24)))</f>
        <v xml:space="preserve"> </v>
      </c>
      <c r="M23" s="70" t="str">
        <f>IF(P_potet_grønt!L24=0," ",IF(P_potet_grønt!$B$6=P_potet_grønt!$F$2," ",IF(P_potet_grønt!$B$6=P_potet_grønt!$F$3," ",P_potet_grønt!L24)))</f>
        <v xml:space="preserve"> </v>
      </c>
      <c r="O23" s="83" t="str">
        <f>IF(P_potet_grønt!A74=0," ",P_potet_grønt!A74)</f>
        <v>5033 Tydal</v>
      </c>
      <c r="P23" s="83" t="str">
        <f>IF(P_potet_grønt!B74=0," ",IF(P_potet_grønt!$B$6=P_potet_grønt!$F$2," ",IF(P_potet_grønt!$B$6=P_potet_grønt!$F$3," ",P_potet_grønt!B74)))</f>
        <v xml:space="preserve"> </v>
      </c>
      <c r="Q23" s="83" t="str">
        <f>IF(P_potet_grønt!C74=0," ",IF(P_potet_grønt!$B$6=P_potet_grønt!$F$2," ",IF(P_potet_grønt!$B$6=P_potet_grønt!$F$3," ",P_potet_grønt!C74)))</f>
        <v xml:space="preserve"> </v>
      </c>
      <c r="R23" s="83" t="str">
        <f>IF(P_potet_grønt!D74=0," ",IF(P_potet_grønt!$B$6=P_potet_grønt!$F$2," ",IF(P_potet_grønt!$B$6=P_potet_grønt!$F$3," ",P_potet_grønt!D74)))</f>
        <v xml:space="preserve"> </v>
      </c>
      <c r="S23" s="83" t="str">
        <f>IF(P_potet_grønt!E74=0," ",IF(P_potet_grønt!$B$6=P_potet_grønt!$F$2," ",IF(P_potet_grønt!$B$6=P_potet_grønt!$F$3," ",P_potet_grønt!E74)))</f>
        <v xml:space="preserve"> </v>
      </c>
      <c r="T23" s="83" t="str">
        <f>IF(P_potet_grønt!F74=0," ",IF(P_potet_grønt!$B$6=P_potet_grønt!$F$2," ",IF(P_potet_grønt!$B$6=P_potet_grønt!$F$3," ",P_potet_grønt!F74)))</f>
        <v xml:space="preserve"> </v>
      </c>
      <c r="U23" s="83" t="str">
        <f>IF(P_potet_grønt!G74=0," ",IF(P_potet_grønt!$B$6=P_potet_grønt!$F$2," ",IF(P_potet_grønt!$B$6=P_potet_grønt!$F$3," ",P_potet_grønt!G74)))</f>
        <v xml:space="preserve"> </v>
      </c>
      <c r="V23" s="83" t="str">
        <f>IF(P_potet_grønt!H74=0," ",IF(P_potet_grønt!$B$6=P_potet_grønt!$F$2," ",IF(P_potet_grønt!$B$6=P_potet_grønt!$F$3," ",P_potet_grønt!H74)))</f>
        <v xml:space="preserve"> </v>
      </c>
      <c r="W23" s="83" t="str">
        <f>IF(P_potet_grønt!I74=0," ",IF(P_potet_grønt!$B$6=P_potet_grønt!$F$2," ",IF(P_potet_grønt!$B$6=P_potet_grønt!$F$3," ",P_potet_grønt!I74)))</f>
        <v xml:space="preserve"> </v>
      </c>
      <c r="X23" s="83" t="str">
        <f>IF(P_potet_grønt!J74=0," ",IF(P_potet_grønt!$B$6=P_potet_grønt!$F$2," ",IF(P_potet_grønt!$B$6=P_potet_grønt!$F$3," ",P_potet_grønt!J74)))</f>
        <v xml:space="preserve"> </v>
      </c>
      <c r="Y23" s="83" t="str">
        <f>IF(P_potet_grønt!K74=0," ",IF(P_potet_grønt!$B$6=P_potet_grønt!$F$2," ",IF(P_potet_grønt!$B$6=P_potet_grønt!$F$3," ",P_potet_grønt!K74)))</f>
        <v xml:space="preserve"> </v>
      </c>
      <c r="Z23" s="78" t="str">
        <f>IF(P_potet_grønt!L74=0," ",P_potet_grønt!L74)</f>
        <v xml:space="preserve"> </v>
      </c>
    </row>
    <row r="24" spans="2:26" x14ac:dyDescent="0.2">
      <c r="B24" s="83" t="str">
        <f>IF(P_potet_grønt!A25=0," ",P_potet_grønt!A25)</f>
        <v>5034 Meråker</v>
      </c>
      <c r="C24" s="70">
        <f>IF(P_potet_grønt!B25=0," ",IF(P_potet_grønt!$B$6=P_potet_grønt!$F$2," ",IF(P_potet_grønt!$B$6=P_potet_grønt!$F$3," ",P_potet_grønt!B25)))</f>
        <v>187</v>
      </c>
      <c r="D24" s="70">
        <f>IF(P_potet_grønt!C25=0," ",IF(P_potet_grønt!$B$6=P_potet_grønt!$F$2," ",IF(P_potet_grønt!$B$6=P_potet_grønt!$F$3," ",P_potet_grønt!C25)))</f>
        <v>1</v>
      </c>
      <c r="E24" s="70" t="str">
        <f>IF(P_potet_grønt!D25=0," ",IF(P_potet_grønt!$B$6=P_potet_grønt!$F$2," ",IF(P_potet_grønt!$B$6=P_potet_grønt!$F$3," ",P_potet_grønt!D25)))</f>
        <v xml:space="preserve"> </v>
      </c>
      <c r="F24" s="70" t="str">
        <f>IF(P_potet_grønt!E25=0," ",IF(P_potet_grønt!$B$6=P_potet_grønt!$F$2," ",IF(P_potet_grønt!$B$6=P_potet_grønt!$F$3," ",P_potet_grønt!E25)))</f>
        <v xml:space="preserve"> </v>
      </c>
      <c r="G24" s="70" t="str">
        <f>IF(P_potet_grønt!F25=0," ",IF(P_potet_grønt!$B$6=P_potet_grønt!$F$2," ",IF(P_potet_grønt!$B$6=P_potet_grønt!$F$3," ",P_potet_grønt!F25)))</f>
        <v xml:space="preserve"> </v>
      </c>
      <c r="H24" s="70" t="str">
        <f>IF(P_potet_grønt!G25=0," ",IF(P_potet_grønt!$B$6=P_potet_grønt!$F$2," ",IF(P_potet_grønt!$B$6=P_potet_grønt!$F$3," ",P_potet_grønt!G25)))</f>
        <v xml:space="preserve"> </v>
      </c>
      <c r="I24" s="70">
        <f>IF(P_potet_grønt!H25=0," ",IF(P_potet_grønt!$B$6=P_potet_grønt!$F$2," ",IF(P_potet_grønt!$B$6=P_potet_grønt!$F$3," ",P_potet_grønt!H25)))</f>
        <v>1</v>
      </c>
      <c r="J24" s="70" t="str">
        <f>IF(P_potet_grønt!I25=0," ",IF(P_potet_grønt!$B$6=P_potet_grønt!$F$2," ",IF(P_potet_grønt!$B$6=P_potet_grønt!$F$3," ",P_potet_grønt!I25)))</f>
        <v xml:space="preserve"> </v>
      </c>
      <c r="K24" s="70" t="str">
        <f>IF(P_potet_grønt!J25=0," ",IF(P_potet_grønt!$B$6=P_potet_grønt!$F$2," ",IF(P_potet_grønt!$B$6=P_potet_grønt!$F$3," ",P_potet_grønt!J25)))</f>
        <v xml:space="preserve"> </v>
      </c>
      <c r="L24" s="70" t="str">
        <f>IF(P_potet_grønt!K25=0," ",IF(P_potet_grønt!$B$6=P_potet_grønt!$F$2," ",IF(P_potet_grønt!$B$6=P_potet_grønt!$F$3," ",P_potet_grønt!K25)))</f>
        <v xml:space="preserve"> </v>
      </c>
      <c r="M24" s="70">
        <f>IF(P_potet_grønt!L25=0," ",IF(P_potet_grønt!$B$6=P_potet_grønt!$F$2," ",IF(P_potet_grønt!$B$6=P_potet_grønt!$F$3," ",P_potet_grønt!L25)))</f>
        <v>189</v>
      </c>
      <c r="O24" s="83" t="str">
        <f>IF(P_potet_grønt!A75=0," ",P_potet_grønt!A75)</f>
        <v>5034 Meråker</v>
      </c>
      <c r="P24" s="83">
        <f>IF(P_potet_grønt!B75=0," ",IF(P_potet_grønt!$B$6=P_potet_grønt!$F$2," ",IF(P_potet_grønt!$B$6=P_potet_grønt!$F$3," ",P_potet_grønt!B75)))</f>
        <v>3</v>
      </c>
      <c r="Q24" s="83">
        <f>IF(P_potet_grønt!C75=0," ",IF(P_potet_grønt!$B$6=P_potet_grønt!$F$2," ",IF(P_potet_grønt!$B$6=P_potet_grønt!$F$3," ",P_potet_grønt!C75)))</f>
        <v>1</v>
      </c>
      <c r="R24" s="83" t="str">
        <f>IF(P_potet_grønt!D75=0," ",IF(P_potet_grønt!$B$6=P_potet_grønt!$F$2," ",IF(P_potet_grønt!$B$6=P_potet_grønt!$F$3," ",P_potet_grønt!D75)))</f>
        <v xml:space="preserve"> </v>
      </c>
      <c r="S24" s="83" t="str">
        <f>IF(P_potet_grønt!E75=0," ",IF(P_potet_grønt!$B$6=P_potet_grønt!$F$2," ",IF(P_potet_grønt!$B$6=P_potet_grønt!$F$3," ",P_potet_grønt!E75)))</f>
        <v xml:space="preserve"> </v>
      </c>
      <c r="T24" s="83" t="str">
        <f>IF(P_potet_grønt!F75=0," ",IF(P_potet_grønt!$B$6=P_potet_grønt!$F$2," ",IF(P_potet_grønt!$B$6=P_potet_grønt!$F$3," ",P_potet_grønt!F75)))</f>
        <v xml:space="preserve"> </v>
      </c>
      <c r="U24" s="83" t="str">
        <f>IF(P_potet_grønt!G75=0," ",IF(P_potet_grønt!$B$6=P_potet_grønt!$F$2," ",IF(P_potet_grønt!$B$6=P_potet_grønt!$F$3," ",P_potet_grønt!G75)))</f>
        <v xml:space="preserve"> </v>
      </c>
      <c r="V24" s="83">
        <f>IF(P_potet_grønt!H75=0," ",IF(P_potet_grønt!$B$6=P_potet_grønt!$F$2," ",IF(P_potet_grønt!$B$6=P_potet_grønt!$F$3," ",P_potet_grønt!H75)))</f>
        <v>1</v>
      </c>
      <c r="W24" s="83" t="str">
        <f>IF(P_potet_grønt!I75=0," ",IF(P_potet_grønt!$B$6=P_potet_grønt!$F$2," ",IF(P_potet_grønt!$B$6=P_potet_grønt!$F$3," ",P_potet_grønt!I75)))</f>
        <v xml:space="preserve"> </v>
      </c>
      <c r="X24" s="83" t="str">
        <f>IF(P_potet_grønt!J75=0," ",IF(P_potet_grønt!$B$6=P_potet_grønt!$F$2," ",IF(P_potet_grønt!$B$6=P_potet_grønt!$F$3," ",P_potet_grønt!J75)))</f>
        <v xml:space="preserve"> </v>
      </c>
      <c r="Y24" s="83" t="str">
        <f>IF(P_potet_grønt!K75=0," ",IF(P_potet_grønt!$B$6=P_potet_grønt!$F$2," ",IF(P_potet_grønt!$B$6=P_potet_grønt!$F$3," ",P_potet_grønt!K75)))</f>
        <v xml:space="preserve"> </v>
      </c>
      <c r="Z24" s="78" t="str">
        <f>IF(P_potet_grønt!L75=0," ",P_potet_grønt!L75)</f>
        <v xml:space="preserve"> </v>
      </c>
    </row>
    <row r="25" spans="2:26" x14ac:dyDescent="0.2">
      <c r="B25" s="83" t="str">
        <f>IF(P_potet_grønt!A26=0," ",P_potet_grønt!A26)</f>
        <v>5035 Stjørdal</v>
      </c>
      <c r="C25" s="70">
        <f>IF(P_potet_grønt!B26=0," ",IF(P_potet_grønt!$B$6=P_potet_grønt!$F$2," ",IF(P_potet_grønt!$B$6=P_potet_grønt!$F$3," ",P_potet_grønt!B26)))</f>
        <v>1498</v>
      </c>
      <c r="D25" s="70">
        <f>IF(P_potet_grønt!C26=0," ",IF(P_potet_grønt!$B$6=P_potet_grønt!$F$2," ",IF(P_potet_grønt!$B$6=P_potet_grønt!$F$3," ",P_potet_grønt!C26)))</f>
        <v>7</v>
      </c>
      <c r="E25" s="70">
        <f>IF(P_potet_grønt!D26=0," ",IF(P_potet_grønt!$B$6=P_potet_grønt!$F$2," ",IF(P_potet_grønt!$B$6=P_potet_grønt!$F$3," ",P_potet_grønt!D26)))</f>
        <v>24</v>
      </c>
      <c r="F25" s="70" t="str">
        <f>IF(P_potet_grønt!E26=0," ",IF(P_potet_grønt!$B$6=P_potet_grønt!$F$2," ",IF(P_potet_grønt!$B$6=P_potet_grønt!$F$3," ",P_potet_grønt!E26)))</f>
        <v xml:space="preserve"> </v>
      </c>
      <c r="G25" s="70" t="str">
        <f>IF(P_potet_grønt!F26=0," ",IF(P_potet_grønt!$B$6=P_potet_grønt!$F$2," ",IF(P_potet_grønt!$B$6=P_potet_grønt!$F$3," ",P_potet_grønt!F26)))</f>
        <v xml:space="preserve"> </v>
      </c>
      <c r="H25" s="70">
        <f>IF(P_potet_grønt!G26=0," ",IF(P_potet_grønt!$B$6=P_potet_grønt!$F$2," ",IF(P_potet_grønt!$B$6=P_potet_grønt!$F$3," ",P_potet_grønt!G26)))</f>
        <v>20</v>
      </c>
      <c r="I25" s="70" t="str">
        <f>IF(P_potet_grønt!H26=0," ",IF(P_potet_grønt!$B$6=P_potet_grønt!$F$2," ",IF(P_potet_grønt!$B$6=P_potet_grønt!$F$3," ",P_potet_grønt!H26)))</f>
        <v xml:space="preserve"> </v>
      </c>
      <c r="J25" s="70" t="str">
        <f>IF(P_potet_grønt!I26=0," ",IF(P_potet_grønt!$B$6=P_potet_grønt!$F$2," ",IF(P_potet_grønt!$B$6=P_potet_grønt!$F$3," ",P_potet_grønt!I26)))</f>
        <v xml:space="preserve"> </v>
      </c>
      <c r="K25" s="70" t="str">
        <f>IF(P_potet_grønt!J26=0," ",IF(P_potet_grønt!$B$6=P_potet_grønt!$F$2," ",IF(P_potet_grønt!$B$6=P_potet_grønt!$F$3," ",P_potet_grønt!J26)))</f>
        <v xml:space="preserve"> </v>
      </c>
      <c r="L25" s="70" t="str">
        <f>IF(P_potet_grønt!K26=0," ",IF(P_potet_grønt!$B$6=P_potet_grønt!$F$2," ",IF(P_potet_grønt!$B$6=P_potet_grønt!$F$3," ",P_potet_grønt!K26)))</f>
        <v xml:space="preserve"> </v>
      </c>
      <c r="M25" s="70">
        <f>IF(P_potet_grønt!L26=0," ",IF(P_potet_grønt!$B$6=P_potet_grønt!$F$2," ",IF(P_potet_grønt!$B$6=P_potet_grønt!$F$3," ",P_potet_grønt!L26)))</f>
        <v>1549</v>
      </c>
      <c r="O25" s="83" t="str">
        <f>IF(P_potet_grønt!A76=0," ",P_potet_grønt!A76)</f>
        <v>5035 Stjørdal</v>
      </c>
      <c r="P25" s="83">
        <f>IF(P_potet_grønt!B76=0," ",IF(P_potet_grønt!$B$6=P_potet_grønt!$F$2," ",IF(P_potet_grønt!$B$6=P_potet_grønt!$F$3," ",P_potet_grønt!B76)))</f>
        <v>18</v>
      </c>
      <c r="Q25" s="83">
        <f>IF(P_potet_grønt!C76=0," ",IF(P_potet_grønt!$B$6=P_potet_grønt!$F$2," ",IF(P_potet_grønt!$B$6=P_potet_grønt!$F$3," ",P_potet_grønt!C76)))</f>
        <v>5</v>
      </c>
      <c r="R25" s="83">
        <f>IF(P_potet_grønt!D76=0," ",IF(P_potet_grønt!$B$6=P_potet_grønt!$F$2," ",IF(P_potet_grønt!$B$6=P_potet_grønt!$F$3," ",P_potet_grønt!D76)))</f>
        <v>2</v>
      </c>
      <c r="S25" s="83" t="str">
        <f>IF(P_potet_grønt!E76=0," ",IF(P_potet_grønt!$B$6=P_potet_grønt!$F$2," ",IF(P_potet_grønt!$B$6=P_potet_grønt!$F$3," ",P_potet_grønt!E76)))</f>
        <v xml:space="preserve"> </v>
      </c>
      <c r="T25" s="83" t="str">
        <f>IF(P_potet_grønt!F76=0," ",IF(P_potet_grønt!$B$6=P_potet_grønt!$F$2," ",IF(P_potet_grønt!$B$6=P_potet_grønt!$F$3," ",P_potet_grønt!F76)))</f>
        <v xml:space="preserve"> </v>
      </c>
      <c r="U25" s="83">
        <f>IF(P_potet_grønt!G76=0," ",IF(P_potet_grønt!$B$6=P_potet_grønt!$F$2," ",IF(P_potet_grønt!$B$6=P_potet_grønt!$F$3," ",P_potet_grønt!G76)))</f>
        <v>1</v>
      </c>
      <c r="V25" s="83" t="str">
        <f>IF(P_potet_grønt!H76=0," ",IF(P_potet_grønt!$B$6=P_potet_grønt!$F$2," ",IF(P_potet_grønt!$B$6=P_potet_grønt!$F$3," ",P_potet_grønt!H76)))</f>
        <v xml:space="preserve"> </v>
      </c>
      <c r="W25" s="83" t="str">
        <f>IF(P_potet_grønt!I76=0," ",IF(P_potet_grønt!$B$6=P_potet_grønt!$F$2," ",IF(P_potet_grønt!$B$6=P_potet_grønt!$F$3," ",P_potet_grønt!I76)))</f>
        <v xml:space="preserve"> </v>
      </c>
      <c r="X25" s="83" t="str">
        <f>IF(P_potet_grønt!J76=0," ",IF(P_potet_grønt!$B$6=P_potet_grønt!$F$2," ",IF(P_potet_grønt!$B$6=P_potet_grønt!$F$3," ",P_potet_grønt!J76)))</f>
        <v xml:space="preserve"> </v>
      </c>
      <c r="Y25" s="83" t="str">
        <f>IF(P_potet_grønt!K76=0," ",IF(P_potet_grønt!$B$6=P_potet_grønt!$F$2," ",IF(P_potet_grønt!$B$6=P_potet_grønt!$F$3," ",P_potet_grønt!K76)))</f>
        <v xml:space="preserve"> </v>
      </c>
      <c r="Z25" s="78" t="str">
        <f>IF(P_potet_grønt!L76=0," ",P_potet_grønt!L76)</f>
        <v xml:space="preserve"> </v>
      </c>
    </row>
    <row r="26" spans="2:26" x14ac:dyDescent="0.2">
      <c r="B26" s="83" t="str">
        <f>IF(P_potet_grønt!A27=0," ",P_potet_grønt!A27)</f>
        <v>5036 Frosta</v>
      </c>
      <c r="C26" s="70">
        <f>IF(P_potet_grønt!B27=0," ",IF(P_potet_grønt!$B$6=P_potet_grønt!$F$2," ",IF(P_potet_grønt!$B$6=P_potet_grønt!$F$3," ",P_potet_grønt!B27)))</f>
        <v>3145</v>
      </c>
      <c r="D26" s="70">
        <f>IF(P_potet_grønt!C27=0," ",IF(P_potet_grønt!$B$6=P_potet_grønt!$F$2," ",IF(P_potet_grønt!$B$6=P_potet_grønt!$F$3," ",P_potet_grønt!C27)))</f>
        <v>4660</v>
      </c>
      <c r="E26" s="70">
        <f>IF(P_potet_grønt!D27=0," ",IF(P_potet_grønt!$B$6=P_potet_grønt!$F$2," ",IF(P_potet_grønt!$B$6=P_potet_grønt!$F$3," ",P_potet_grønt!D27)))</f>
        <v>36</v>
      </c>
      <c r="F26" s="70" t="str">
        <f>IF(P_potet_grønt!E27=0," ",IF(P_potet_grønt!$B$6=P_potet_grønt!$F$2," ",IF(P_potet_grønt!$B$6=P_potet_grønt!$F$3," ",P_potet_grønt!E27)))</f>
        <v xml:space="preserve"> </v>
      </c>
      <c r="G26" s="70">
        <f>IF(P_potet_grønt!F27=0," ",IF(P_potet_grønt!$B$6=P_potet_grønt!$F$2," ",IF(P_potet_grønt!$B$6=P_potet_grønt!$F$3," ",P_potet_grønt!F27)))</f>
        <v>34</v>
      </c>
      <c r="H26" s="70">
        <f>IF(P_potet_grønt!G27=0," ",IF(P_potet_grønt!$B$6=P_potet_grønt!$F$2," ",IF(P_potet_grønt!$B$6=P_potet_grønt!$F$3," ",P_potet_grønt!G27)))</f>
        <v>14</v>
      </c>
      <c r="I26" s="70">
        <f>IF(P_potet_grønt!H27=0," ",IF(P_potet_grønt!$B$6=P_potet_grønt!$F$2," ",IF(P_potet_grønt!$B$6=P_potet_grønt!$F$3," ",P_potet_grønt!H27)))</f>
        <v>21</v>
      </c>
      <c r="J26" s="70">
        <f>IF(P_potet_grønt!I27=0," ",IF(P_potet_grønt!$B$6=P_potet_grønt!$F$2," ",IF(P_potet_grønt!$B$6=P_potet_grønt!$F$3," ",P_potet_grønt!I27)))</f>
        <v>4</v>
      </c>
      <c r="K26" s="70">
        <f>IF(P_potet_grønt!J27=0," ",IF(P_potet_grønt!$B$6=P_potet_grønt!$F$2," ",IF(P_potet_grønt!$B$6=P_potet_grønt!$F$3," ",P_potet_grønt!J27)))</f>
        <v>4</v>
      </c>
      <c r="L26" s="70">
        <f>IF(P_potet_grønt!K27=0," ",IF(P_potet_grønt!$B$6=P_potet_grønt!$F$2," ",IF(P_potet_grønt!$B$6=P_potet_grønt!$F$3," ",P_potet_grønt!K27)))</f>
        <v>5</v>
      </c>
      <c r="M26" s="70">
        <f>IF(P_potet_grønt!L27=0," ",IF(P_potet_grønt!$B$6=P_potet_grønt!$F$2," ",IF(P_potet_grønt!$B$6=P_potet_grønt!$F$3," ",P_potet_grønt!L27)))</f>
        <v>7923</v>
      </c>
      <c r="O26" s="83" t="str">
        <f>IF(P_potet_grønt!A77=0," ",P_potet_grønt!A77)</f>
        <v>5036 Frosta</v>
      </c>
      <c r="P26" s="83">
        <f>IF(P_potet_grønt!B77=0," ",IF(P_potet_grønt!$B$6=P_potet_grønt!$F$2," ",IF(P_potet_grønt!$B$6=P_potet_grønt!$F$3," ",P_potet_grønt!B77)))</f>
        <v>26</v>
      </c>
      <c r="Q26" s="83">
        <f>IF(P_potet_grønt!C77=0," ",IF(P_potet_grønt!$B$6=P_potet_grønt!$F$2," ",IF(P_potet_grønt!$B$6=P_potet_grønt!$F$3," ",P_potet_grønt!C77)))</f>
        <v>27</v>
      </c>
      <c r="R26" s="83">
        <f>IF(P_potet_grønt!D77=0," ",IF(P_potet_grønt!$B$6=P_potet_grønt!$F$2," ",IF(P_potet_grønt!$B$6=P_potet_grønt!$F$3," ",P_potet_grønt!D77)))</f>
        <v>4</v>
      </c>
      <c r="S26" s="83" t="str">
        <f>IF(P_potet_grønt!E77=0," ",IF(P_potet_grønt!$B$6=P_potet_grønt!$F$2," ",IF(P_potet_grønt!$B$6=P_potet_grønt!$F$3," ",P_potet_grønt!E77)))</f>
        <v xml:space="preserve"> </v>
      </c>
      <c r="T26" s="83">
        <f>IF(P_potet_grønt!F77=0," ",IF(P_potet_grønt!$B$6=P_potet_grønt!$F$2," ",IF(P_potet_grønt!$B$6=P_potet_grønt!$F$3," ",P_potet_grønt!F77)))</f>
        <v>1</v>
      </c>
      <c r="U26" s="83">
        <f>IF(P_potet_grønt!G77=0," ",IF(P_potet_grønt!$B$6=P_potet_grønt!$F$2," ",IF(P_potet_grønt!$B$6=P_potet_grønt!$F$3," ",P_potet_grønt!G77)))</f>
        <v>3</v>
      </c>
      <c r="V26" s="83">
        <f>IF(P_potet_grønt!H77=0," ",IF(P_potet_grønt!$B$6=P_potet_grønt!$F$2," ",IF(P_potet_grønt!$B$6=P_potet_grønt!$F$3," ",P_potet_grønt!H77)))</f>
        <v>2</v>
      </c>
      <c r="W26" s="83">
        <f>IF(P_potet_grønt!I77=0," ",IF(P_potet_grønt!$B$6=P_potet_grønt!$F$2," ",IF(P_potet_grønt!$B$6=P_potet_grønt!$F$3," ",P_potet_grønt!I77)))</f>
        <v>3</v>
      </c>
      <c r="X26" s="83">
        <f>IF(P_potet_grønt!J77=0," ",IF(P_potet_grønt!$B$6=P_potet_grønt!$F$2," ",IF(P_potet_grønt!$B$6=P_potet_grønt!$F$3," ",P_potet_grønt!J77)))</f>
        <v>3</v>
      </c>
      <c r="Y26" s="83">
        <f>IF(P_potet_grønt!K77=0," ",IF(P_potet_grønt!$B$6=P_potet_grønt!$F$2," ",IF(P_potet_grønt!$B$6=P_potet_grønt!$F$3," ",P_potet_grønt!K77)))</f>
        <v>1</v>
      </c>
      <c r="Z26" s="78" t="str">
        <f>IF(P_potet_grønt!L77=0," ",P_potet_grønt!L77)</f>
        <v xml:space="preserve"> </v>
      </c>
    </row>
    <row r="27" spans="2:26" x14ac:dyDescent="0.2">
      <c r="B27" s="83" t="str">
        <f>IF(P_potet_grønt!A28=0," ",P_potet_grønt!A28)</f>
        <v>5037 Levanger</v>
      </c>
      <c r="C27" s="70">
        <f>IF(P_potet_grønt!B28=0," ",IF(P_potet_grønt!$B$6=P_potet_grønt!$F$2," ",IF(P_potet_grønt!$B$6=P_potet_grønt!$F$3," ",P_potet_grønt!B28)))</f>
        <v>2575</v>
      </c>
      <c r="D27" s="70">
        <f>IF(P_potet_grønt!C28=0," ",IF(P_potet_grønt!$B$6=P_potet_grønt!$F$2," ",IF(P_potet_grønt!$B$6=P_potet_grønt!$F$3," ",P_potet_grønt!C28)))</f>
        <v>1202</v>
      </c>
      <c r="E27" s="70">
        <f>IF(P_potet_grønt!D28=0," ",IF(P_potet_grønt!$B$6=P_potet_grønt!$F$2," ",IF(P_potet_grønt!$B$6=P_potet_grønt!$F$3," ",P_potet_grønt!D28)))</f>
        <v>25</v>
      </c>
      <c r="F27" s="70">
        <f>IF(P_potet_grønt!E28=0," ",IF(P_potet_grønt!$B$6=P_potet_grønt!$F$2," ",IF(P_potet_grønt!$B$6=P_potet_grønt!$F$3," ",P_potet_grønt!E28)))</f>
        <v>1</v>
      </c>
      <c r="G27" s="70" t="str">
        <f>IF(P_potet_grønt!F28=0," ",IF(P_potet_grønt!$B$6=P_potet_grønt!$F$2," ",IF(P_potet_grønt!$B$6=P_potet_grønt!$F$3," ",P_potet_grønt!F28)))</f>
        <v xml:space="preserve"> </v>
      </c>
      <c r="H27" s="70">
        <f>IF(P_potet_grønt!G28=0," ",IF(P_potet_grønt!$B$6=P_potet_grønt!$F$2," ",IF(P_potet_grønt!$B$6=P_potet_grønt!$F$3," ",P_potet_grønt!G28)))</f>
        <v>73</v>
      </c>
      <c r="I27" s="70">
        <f>IF(P_potet_grønt!H28=0," ",IF(P_potet_grønt!$B$6=P_potet_grønt!$F$2," ",IF(P_potet_grønt!$B$6=P_potet_grønt!$F$3," ",P_potet_grønt!H28)))</f>
        <v>54</v>
      </c>
      <c r="J27" s="70">
        <f>IF(P_potet_grønt!I28=0," ",IF(P_potet_grønt!$B$6=P_potet_grønt!$F$2," ",IF(P_potet_grønt!$B$6=P_potet_grønt!$F$3," ",P_potet_grønt!I28)))</f>
        <v>2</v>
      </c>
      <c r="K27" s="70">
        <f>IF(P_potet_grønt!J28=0," ",IF(P_potet_grønt!$B$6=P_potet_grønt!$F$2," ",IF(P_potet_grønt!$B$6=P_potet_grønt!$F$3," ",P_potet_grønt!J28)))</f>
        <v>1</v>
      </c>
      <c r="L27" s="70" t="str">
        <f>IF(P_potet_grønt!K28=0," ",IF(P_potet_grønt!$B$6=P_potet_grønt!$F$2," ",IF(P_potet_grønt!$B$6=P_potet_grønt!$F$3," ",P_potet_grønt!K28)))</f>
        <v xml:space="preserve"> </v>
      </c>
      <c r="M27" s="70">
        <f>IF(P_potet_grønt!L28=0," ",IF(P_potet_grønt!$B$6=P_potet_grønt!$F$2," ",IF(P_potet_grønt!$B$6=P_potet_grønt!$F$3," ",P_potet_grønt!L28)))</f>
        <v>3933</v>
      </c>
      <c r="O27" s="83" t="str">
        <f>IF(P_potet_grønt!A78=0," ",P_potet_grønt!A78)</f>
        <v>5037 Levanger</v>
      </c>
      <c r="P27" s="83">
        <f>IF(P_potet_grønt!B78=0," ",IF(P_potet_grønt!$B$6=P_potet_grønt!$F$2," ",IF(P_potet_grønt!$B$6=P_potet_grønt!$F$3," ",P_potet_grønt!B78)))</f>
        <v>13</v>
      </c>
      <c r="Q27" s="83">
        <f>IF(P_potet_grønt!C78=0," ",IF(P_potet_grønt!$B$6=P_potet_grønt!$F$2," ",IF(P_potet_grønt!$B$6=P_potet_grønt!$F$3," ",P_potet_grønt!C78)))</f>
        <v>12</v>
      </c>
      <c r="R27" s="83">
        <f>IF(P_potet_grønt!D78=0," ",IF(P_potet_grønt!$B$6=P_potet_grønt!$F$2," ",IF(P_potet_grønt!$B$6=P_potet_grønt!$F$3," ",P_potet_grønt!D78)))</f>
        <v>4</v>
      </c>
      <c r="S27" s="83">
        <f>IF(P_potet_grønt!E78=0," ",IF(P_potet_grønt!$B$6=P_potet_grønt!$F$2," ",IF(P_potet_grønt!$B$6=P_potet_grønt!$F$3," ",P_potet_grønt!E78)))</f>
        <v>1</v>
      </c>
      <c r="T27" s="83" t="str">
        <f>IF(P_potet_grønt!F78=0," ",IF(P_potet_grønt!$B$6=P_potet_grønt!$F$2," ",IF(P_potet_grønt!$B$6=P_potet_grønt!$F$3," ",P_potet_grønt!F78)))</f>
        <v xml:space="preserve"> </v>
      </c>
      <c r="U27" s="83">
        <f>IF(P_potet_grønt!G78=0," ",IF(P_potet_grønt!$B$6=P_potet_grønt!$F$2," ",IF(P_potet_grønt!$B$6=P_potet_grønt!$F$3," ",P_potet_grønt!G78)))</f>
        <v>5</v>
      </c>
      <c r="V27" s="83">
        <f>IF(P_potet_grønt!H78=0," ",IF(P_potet_grønt!$B$6=P_potet_grønt!$F$2," ",IF(P_potet_grønt!$B$6=P_potet_grønt!$F$3," ",P_potet_grønt!H78)))</f>
        <v>1</v>
      </c>
      <c r="W27" s="83">
        <f>IF(P_potet_grønt!I78=0," ",IF(P_potet_grønt!$B$6=P_potet_grønt!$F$2," ",IF(P_potet_grønt!$B$6=P_potet_grønt!$F$3," ",P_potet_grønt!I78)))</f>
        <v>2</v>
      </c>
      <c r="X27" s="83">
        <f>IF(P_potet_grønt!J78=0," ",IF(P_potet_grønt!$B$6=P_potet_grønt!$F$2," ",IF(P_potet_grønt!$B$6=P_potet_grønt!$F$3," ",P_potet_grønt!J78)))</f>
        <v>1</v>
      </c>
      <c r="Y27" s="83" t="str">
        <f>IF(P_potet_grønt!K78=0," ",IF(P_potet_grønt!$B$6=P_potet_grønt!$F$2," ",IF(P_potet_grønt!$B$6=P_potet_grønt!$F$3," ",P_potet_grønt!K78)))</f>
        <v xml:space="preserve"> </v>
      </c>
      <c r="Z27" s="78" t="str">
        <f>IF(P_potet_grønt!L78=0," ",P_potet_grønt!L78)</f>
        <v xml:space="preserve"> </v>
      </c>
    </row>
    <row r="28" spans="2:26" x14ac:dyDescent="0.2">
      <c r="B28" s="83" t="str">
        <f>IF(P_potet_grønt!A29=0," ",P_potet_grønt!A29)</f>
        <v>5038 Verdal</v>
      </c>
      <c r="C28" s="70">
        <f>IF(P_potet_grønt!B29=0," ",IF(P_potet_grønt!$B$6=P_potet_grønt!$F$2," ",IF(P_potet_grønt!$B$6=P_potet_grønt!$F$3," ",P_potet_grønt!B29)))</f>
        <v>1369</v>
      </c>
      <c r="D28" s="70">
        <f>IF(P_potet_grønt!C29=0," ",IF(P_potet_grønt!$B$6=P_potet_grønt!$F$2," ",IF(P_potet_grønt!$B$6=P_potet_grønt!$F$3," ",P_potet_grønt!C29)))</f>
        <v>134</v>
      </c>
      <c r="E28" s="70" t="str">
        <f>IF(P_potet_grønt!D29=0," ",IF(P_potet_grønt!$B$6=P_potet_grønt!$F$2," ",IF(P_potet_grønt!$B$6=P_potet_grønt!$F$3," ",P_potet_grønt!D29)))</f>
        <v xml:space="preserve"> </v>
      </c>
      <c r="F28" s="70" t="str">
        <f>IF(P_potet_grønt!E29=0," ",IF(P_potet_grønt!$B$6=P_potet_grønt!$F$2," ",IF(P_potet_grønt!$B$6=P_potet_grønt!$F$3," ",P_potet_grønt!E29)))</f>
        <v xml:space="preserve"> </v>
      </c>
      <c r="G28" s="70">
        <f>IF(P_potet_grønt!F29=0," ",IF(P_potet_grønt!$B$6=P_potet_grønt!$F$2," ",IF(P_potet_grønt!$B$6=P_potet_grønt!$F$3," ",P_potet_grønt!F29)))</f>
        <v>3</v>
      </c>
      <c r="H28" s="70" t="str">
        <f>IF(P_potet_grønt!G29=0," ",IF(P_potet_grønt!$B$6=P_potet_grønt!$F$2," ",IF(P_potet_grønt!$B$6=P_potet_grønt!$F$3," ",P_potet_grønt!G29)))</f>
        <v xml:space="preserve"> </v>
      </c>
      <c r="I28" s="70" t="str">
        <f>IF(P_potet_grønt!H29=0," ",IF(P_potet_grønt!$B$6=P_potet_grønt!$F$2," ",IF(P_potet_grønt!$B$6=P_potet_grønt!$F$3," ",P_potet_grønt!H29)))</f>
        <v xml:space="preserve"> </v>
      </c>
      <c r="J28" s="70" t="str">
        <f>IF(P_potet_grønt!I29=0," ",IF(P_potet_grønt!$B$6=P_potet_grønt!$F$2," ",IF(P_potet_grønt!$B$6=P_potet_grønt!$F$3," ",P_potet_grønt!I29)))</f>
        <v xml:space="preserve"> </v>
      </c>
      <c r="K28" s="70" t="str">
        <f>IF(P_potet_grønt!J29=0," ",IF(P_potet_grønt!$B$6=P_potet_grønt!$F$2," ",IF(P_potet_grønt!$B$6=P_potet_grønt!$F$3," ",P_potet_grønt!J29)))</f>
        <v xml:space="preserve"> </v>
      </c>
      <c r="L28" s="70" t="str">
        <f>IF(P_potet_grønt!K29=0," ",IF(P_potet_grønt!$B$6=P_potet_grønt!$F$2," ",IF(P_potet_grønt!$B$6=P_potet_grønt!$F$3," ",P_potet_grønt!K29)))</f>
        <v xml:space="preserve"> </v>
      </c>
      <c r="M28" s="70">
        <f>IF(P_potet_grønt!L29=0," ",IF(P_potet_grønt!$B$6=P_potet_grønt!$F$2," ",IF(P_potet_grønt!$B$6=P_potet_grønt!$F$3," ",P_potet_grønt!L29)))</f>
        <v>1506</v>
      </c>
      <c r="O28" s="83" t="str">
        <f>IF(P_potet_grønt!A79=0," ",P_potet_grønt!A79)</f>
        <v>5038 Verdal</v>
      </c>
      <c r="P28" s="83">
        <f>IF(P_potet_grønt!B79=0," ",IF(P_potet_grønt!$B$6=P_potet_grønt!$F$2," ",IF(P_potet_grønt!$B$6=P_potet_grønt!$F$3," ",P_potet_grønt!B79)))</f>
        <v>8</v>
      </c>
      <c r="Q28" s="83">
        <f>IF(P_potet_grønt!C79=0," ",IF(P_potet_grønt!$B$6=P_potet_grønt!$F$2," ",IF(P_potet_grønt!$B$6=P_potet_grønt!$F$3," ",P_potet_grønt!C79)))</f>
        <v>3</v>
      </c>
      <c r="R28" s="83" t="str">
        <f>IF(P_potet_grønt!D79=0," ",IF(P_potet_grønt!$B$6=P_potet_grønt!$F$2," ",IF(P_potet_grønt!$B$6=P_potet_grønt!$F$3," ",P_potet_grønt!D79)))</f>
        <v xml:space="preserve"> </v>
      </c>
      <c r="S28" s="83" t="str">
        <f>IF(P_potet_grønt!E79=0," ",IF(P_potet_grønt!$B$6=P_potet_grønt!$F$2," ",IF(P_potet_grønt!$B$6=P_potet_grønt!$F$3," ",P_potet_grønt!E79)))</f>
        <v xml:space="preserve"> </v>
      </c>
      <c r="T28" s="83">
        <f>IF(P_potet_grønt!F79=0," ",IF(P_potet_grønt!$B$6=P_potet_grønt!$F$2," ",IF(P_potet_grønt!$B$6=P_potet_grønt!$F$3," ",P_potet_grønt!F79)))</f>
        <v>1</v>
      </c>
      <c r="U28" s="83" t="str">
        <f>IF(P_potet_grønt!G79=0," ",IF(P_potet_grønt!$B$6=P_potet_grønt!$F$2," ",IF(P_potet_grønt!$B$6=P_potet_grønt!$F$3," ",P_potet_grønt!G79)))</f>
        <v xml:space="preserve"> </v>
      </c>
      <c r="V28" s="83" t="str">
        <f>IF(P_potet_grønt!H79=0," ",IF(P_potet_grønt!$B$6=P_potet_grønt!$F$2," ",IF(P_potet_grønt!$B$6=P_potet_grønt!$F$3," ",P_potet_grønt!H79)))</f>
        <v xml:space="preserve"> </v>
      </c>
      <c r="W28" s="83" t="str">
        <f>IF(P_potet_grønt!I79=0," ",IF(P_potet_grønt!$B$6=P_potet_grønt!$F$2," ",IF(P_potet_grønt!$B$6=P_potet_grønt!$F$3," ",P_potet_grønt!I79)))</f>
        <v xml:space="preserve"> </v>
      </c>
      <c r="X28" s="83" t="str">
        <f>IF(P_potet_grønt!J79=0," ",IF(P_potet_grønt!$B$6=P_potet_grønt!$F$2," ",IF(P_potet_grønt!$B$6=P_potet_grønt!$F$3," ",P_potet_grønt!J79)))</f>
        <v xml:space="preserve"> </v>
      </c>
      <c r="Y28" s="83" t="str">
        <f>IF(P_potet_grønt!K79=0," ",IF(P_potet_grønt!$B$6=P_potet_grønt!$F$2," ",IF(P_potet_grønt!$B$6=P_potet_grønt!$F$3," ",P_potet_grønt!K79)))</f>
        <v xml:space="preserve"> </v>
      </c>
      <c r="Z28" s="78" t="str">
        <f>IF(P_potet_grønt!L79=0," ",P_potet_grønt!L79)</f>
        <v xml:space="preserve"> </v>
      </c>
    </row>
    <row r="29" spans="2:26" x14ac:dyDescent="0.2">
      <c r="B29" s="83" t="str">
        <f>IF(P_potet_grønt!A30=0," ",P_potet_grønt!A30)</f>
        <v>5041 Snåsa</v>
      </c>
      <c r="C29" s="70">
        <f>IF(P_potet_grønt!B30=0," ",IF(P_potet_grønt!$B$6=P_potet_grønt!$F$2," ",IF(P_potet_grønt!$B$6=P_potet_grønt!$F$3," ",P_potet_grønt!B30)))</f>
        <v>8</v>
      </c>
      <c r="D29" s="70" t="str">
        <f>IF(P_potet_grønt!C30=0," ",IF(P_potet_grønt!$B$6=P_potet_grønt!$F$2," ",IF(P_potet_grønt!$B$6=P_potet_grønt!$F$3," ",P_potet_grønt!C30)))</f>
        <v xml:space="preserve"> </v>
      </c>
      <c r="E29" s="70" t="str">
        <f>IF(P_potet_grønt!D30=0," ",IF(P_potet_grønt!$B$6=P_potet_grønt!$F$2," ",IF(P_potet_grønt!$B$6=P_potet_grønt!$F$3," ",P_potet_grønt!D30)))</f>
        <v xml:space="preserve"> </v>
      </c>
      <c r="F29" s="70" t="str">
        <f>IF(P_potet_grønt!E30=0," ",IF(P_potet_grønt!$B$6=P_potet_grønt!$F$2," ",IF(P_potet_grønt!$B$6=P_potet_grønt!$F$3," ",P_potet_grønt!E30)))</f>
        <v xml:space="preserve"> </v>
      </c>
      <c r="G29" s="70" t="str">
        <f>IF(P_potet_grønt!F30=0," ",IF(P_potet_grønt!$B$6=P_potet_grønt!$F$2," ",IF(P_potet_grønt!$B$6=P_potet_grønt!$F$3," ",P_potet_grønt!F30)))</f>
        <v xml:space="preserve"> </v>
      </c>
      <c r="H29" s="70" t="str">
        <f>IF(P_potet_grønt!G30=0," ",IF(P_potet_grønt!$B$6=P_potet_grønt!$F$2," ",IF(P_potet_grønt!$B$6=P_potet_grønt!$F$3," ",P_potet_grønt!G30)))</f>
        <v xml:space="preserve"> </v>
      </c>
      <c r="I29" s="70" t="str">
        <f>IF(P_potet_grønt!H30=0," ",IF(P_potet_grønt!$B$6=P_potet_grønt!$F$2," ",IF(P_potet_grønt!$B$6=P_potet_grønt!$F$3," ",P_potet_grønt!H30)))</f>
        <v xml:space="preserve"> </v>
      </c>
      <c r="J29" s="70" t="str">
        <f>IF(P_potet_grønt!I30=0," ",IF(P_potet_grønt!$B$6=P_potet_grønt!$F$2," ",IF(P_potet_grønt!$B$6=P_potet_grønt!$F$3," ",P_potet_grønt!I30)))</f>
        <v xml:space="preserve"> </v>
      </c>
      <c r="K29" s="70" t="str">
        <f>IF(P_potet_grønt!J30=0," ",IF(P_potet_grønt!$B$6=P_potet_grønt!$F$2," ",IF(P_potet_grønt!$B$6=P_potet_grønt!$F$3," ",P_potet_grønt!J30)))</f>
        <v xml:space="preserve"> </v>
      </c>
      <c r="L29" s="70" t="str">
        <f>IF(P_potet_grønt!K30=0," ",IF(P_potet_grønt!$B$6=P_potet_grønt!$F$2," ",IF(P_potet_grønt!$B$6=P_potet_grønt!$F$3," ",P_potet_grønt!K30)))</f>
        <v xml:space="preserve"> </v>
      </c>
      <c r="M29" s="70">
        <f>IF(P_potet_grønt!L30=0," ",IF(P_potet_grønt!$B$6=P_potet_grønt!$F$2," ",IF(P_potet_grønt!$B$6=P_potet_grønt!$F$3," ",P_potet_grønt!L30)))</f>
        <v>8</v>
      </c>
      <c r="O29" s="83" t="str">
        <f>IF(P_potet_grønt!A80=0," ",P_potet_grønt!A80)</f>
        <v>5041 Snåsa</v>
      </c>
      <c r="P29" s="83">
        <f>IF(P_potet_grønt!B80=0," ",IF(P_potet_grønt!$B$6=P_potet_grønt!$F$2," ",IF(P_potet_grønt!$B$6=P_potet_grønt!$F$3," ",P_potet_grønt!B80)))</f>
        <v>1</v>
      </c>
      <c r="Q29" s="83" t="str">
        <f>IF(P_potet_grønt!C80=0," ",IF(P_potet_grønt!$B$6=P_potet_grønt!$F$2," ",IF(P_potet_grønt!$B$6=P_potet_grønt!$F$3," ",P_potet_grønt!C80)))</f>
        <v xml:space="preserve"> </v>
      </c>
      <c r="R29" s="83" t="str">
        <f>IF(P_potet_grønt!D80=0," ",IF(P_potet_grønt!$B$6=P_potet_grønt!$F$2," ",IF(P_potet_grønt!$B$6=P_potet_grønt!$F$3," ",P_potet_grønt!D80)))</f>
        <v xml:space="preserve"> </v>
      </c>
      <c r="S29" s="83" t="str">
        <f>IF(P_potet_grønt!E80=0," ",IF(P_potet_grønt!$B$6=P_potet_grønt!$F$2," ",IF(P_potet_grønt!$B$6=P_potet_grønt!$F$3," ",P_potet_grønt!E80)))</f>
        <v xml:space="preserve"> </v>
      </c>
      <c r="T29" s="83" t="str">
        <f>IF(P_potet_grønt!F80=0," ",IF(P_potet_grønt!$B$6=P_potet_grønt!$F$2," ",IF(P_potet_grønt!$B$6=P_potet_grønt!$F$3," ",P_potet_grønt!F80)))</f>
        <v xml:space="preserve"> </v>
      </c>
      <c r="U29" s="83" t="str">
        <f>IF(P_potet_grønt!G80=0," ",IF(P_potet_grønt!$B$6=P_potet_grønt!$F$2," ",IF(P_potet_grønt!$B$6=P_potet_grønt!$F$3," ",P_potet_grønt!G80)))</f>
        <v xml:space="preserve"> </v>
      </c>
      <c r="V29" s="83" t="str">
        <f>IF(P_potet_grønt!H80=0," ",IF(P_potet_grønt!$B$6=P_potet_grønt!$F$2," ",IF(P_potet_grønt!$B$6=P_potet_grønt!$F$3," ",P_potet_grønt!H80)))</f>
        <v xml:space="preserve"> </v>
      </c>
      <c r="W29" s="83" t="str">
        <f>IF(P_potet_grønt!I80=0," ",IF(P_potet_grønt!$B$6=P_potet_grønt!$F$2," ",IF(P_potet_grønt!$B$6=P_potet_grønt!$F$3," ",P_potet_grønt!I80)))</f>
        <v xml:space="preserve"> </v>
      </c>
      <c r="X29" s="83" t="str">
        <f>IF(P_potet_grønt!J80=0," ",IF(P_potet_grønt!$B$6=P_potet_grønt!$F$2," ",IF(P_potet_grønt!$B$6=P_potet_grønt!$F$3," ",P_potet_grønt!J80)))</f>
        <v xml:space="preserve"> </v>
      </c>
      <c r="Y29" s="83" t="str">
        <f>IF(P_potet_grønt!K80=0," ",IF(P_potet_grønt!$B$6=P_potet_grønt!$F$2," ",IF(P_potet_grønt!$B$6=P_potet_grønt!$F$3," ",P_potet_grønt!K80)))</f>
        <v xml:space="preserve"> </v>
      </c>
      <c r="Z29" s="78" t="str">
        <f>IF(P_potet_grønt!L80=0," ",P_potet_grønt!L80)</f>
        <v xml:space="preserve"> </v>
      </c>
    </row>
    <row r="30" spans="2:26" x14ac:dyDescent="0.2">
      <c r="B30" s="83" t="str">
        <f>IF(P_potet_grønt!A31=0," ",P_potet_grønt!A31)</f>
        <v>5042 Lierne</v>
      </c>
      <c r="C30" s="70">
        <f>IF(P_potet_grønt!B31=0," ",IF(P_potet_grønt!$B$6=P_potet_grønt!$F$2," ",IF(P_potet_grønt!$B$6=P_potet_grønt!$F$3," ",P_potet_grønt!B31)))</f>
        <v>10</v>
      </c>
      <c r="D30" s="70" t="str">
        <f>IF(P_potet_grønt!C31=0," ",IF(P_potet_grønt!$B$6=P_potet_grønt!$F$2," ",IF(P_potet_grønt!$B$6=P_potet_grønt!$F$3," ",P_potet_grønt!C31)))</f>
        <v xml:space="preserve"> </v>
      </c>
      <c r="E30" s="70" t="str">
        <f>IF(P_potet_grønt!D31=0," ",IF(P_potet_grønt!$B$6=P_potet_grønt!$F$2," ",IF(P_potet_grønt!$B$6=P_potet_grønt!$F$3," ",P_potet_grønt!D31)))</f>
        <v xml:space="preserve"> </v>
      </c>
      <c r="F30" s="70" t="str">
        <f>IF(P_potet_grønt!E31=0," ",IF(P_potet_grønt!$B$6=P_potet_grønt!$F$2," ",IF(P_potet_grønt!$B$6=P_potet_grønt!$F$3," ",P_potet_grønt!E31)))</f>
        <v xml:space="preserve"> </v>
      </c>
      <c r="G30" s="70" t="str">
        <f>IF(P_potet_grønt!F31=0," ",IF(P_potet_grønt!$B$6=P_potet_grønt!$F$2," ",IF(P_potet_grønt!$B$6=P_potet_grønt!$F$3," ",P_potet_grønt!F31)))</f>
        <v xml:space="preserve"> </v>
      </c>
      <c r="H30" s="70" t="str">
        <f>IF(P_potet_grønt!G31=0," ",IF(P_potet_grønt!$B$6=P_potet_grønt!$F$2," ",IF(P_potet_grønt!$B$6=P_potet_grønt!$F$3," ",P_potet_grønt!G31)))</f>
        <v xml:space="preserve"> </v>
      </c>
      <c r="I30" s="70" t="str">
        <f>IF(P_potet_grønt!H31=0," ",IF(P_potet_grønt!$B$6=P_potet_grønt!$F$2," ",IF(P_potet_grønt!$B$6=P_potet_grønt!$F$3," ",P_potet_grønt!H31)))</f>
        <v xml:space="preserve"> </v>
      </c>
      <c r="J30" s="70" t="str">
        <f>IF(P_potet_grønt!I31=0," ",IF(P_potet_grønt!$B$6=P_potet_grønt!$F$2," ",IF(P_potet_grønt!$B$6=P_potet_grønt!$F$3," ",P_potet_grønt!I31)))</f>
        <v xml:space="preserve"> </v>
      </c>
      <c r="K30" s="70" t="str">
        <f>IF(P_potet_grønt!J31=0," ",IF(P_potet_grønt!$B$6=P_potet_grønt!$F$2," ",IF(P_potet_grønt!$B$6=P_potet_grønt!$F$3," ",P_potet_grønt!J31)))</f>
        <v xml:space="preserve"> </v>
      </c>
      <c r="L30" s="70" t="str">
        <f>IF(P_potet_grønt!K31=0," ",IF(P_potet_grønt!$B$6=P_potet_grønt!$F$2," ",IF(P_potet_grønt!$B$6=P_potet_grønt!$F$3," ",P_potet_grønt!K31)))</f>
        <v xml:space="preserve"> </v>
      </c>
      <c r="M30" s="70">
        <f>IF(P_potet_grønt!L31=0," ",IF(P_potet_grønt!$B$6=P_potet_grønt!$F$2," ",IF(P_potet_grønt!$B$6=P_potet_grønt!$F$3," ",P_potet_grønt!L31)))</f>
        <v>10</v>
      </c>
      <c r="O30" s="83" t="str">
        <f>IF(P_potet_grønt!A81=0," ",P_potet_grønt!A81)</f>
        <v>5042 Lierne</v>
      </c>
      <c r="P30" s="83">
        <f>IF(P_potet_grønt!B81=0," ",IF(P_potet_grønt!$B$6=P_potet_grønt!$F$2," ",IF(P_potet_grønt!$B$6=P_potet_grønt!$F$3," ",P_potet_grønt!B81)))</f>
        <v>1</v>
      </c>
      <c r="Q30" s="83" t="str">
        <f>IF(P_potet_grønt!C81=0," ",IF(P_potet_grønt!$B$6=P_potet_grønt!$F$2," ",IF(P_potet_grønt!$B$6=P_potet_grønt!$F$3," ",P_potet_grønt!C81)))</f>
        <v xml:space="preserve"> </v>
      </c>
      <c r="R30" s="83" t="str">
        <f>IF(P_potet_grønt!D81=0," ",IF(P_potet_grønt!$B$6=P_potet_grønt!$F$2," ",IF(P_potet_grønt!$B$6=P_potet_grønt!$F$3," ",P_potet_grønt!D81)))</f>
        <v xml:space="preserve"> </v>
      </c>
      <c r="S30" s="83" t="str">
        <f>IF(P_potet_grønt!E81=0," ",IF(P_potet_grønt!$B$6=P_potet_grønt!$F$2," ",IF(P_potet_grønt!$B$6=P_potet_grønt!$F$3," ",P_potet_grønt!E81)))</f>
        <v xml:space="preserve"> </v>
      </c>
      <c r="T30" s="83" t="str">
        <f>IF(P_potet_grønt!F81=0," ",IF(P_potet_grønt!$B$6=P_potet_grønt!$F$2," ",IF(P_potet_grønt!$B$6=P_potet_grønt!$F$3," ",P_potet_grønt!F81)))</f>
        <v xml:space="preserve"> </v>
      </c>
      <c r="U30" s="83" t="str">
        <f>IF(P_potet_grønt!G81=0," ",IF(P_potet_grønt!$B$6=P_potet_grønt!$F$2," ",IF(P_potet_grønt!$B$6=P_potet_grønt!$F$3," ",P_potet_grønt!G81)))</f>
        <v xml:space="preserve"> </v>
      </c>
      <c r="V30" s="83" t="str">
        <f>IF(P_potet_grønt!H81=0," ",IF(P_potet_grønt!$B$6=P_potet_grønt!$F$2," ",IF(P_potet_grønt!$B$6=P_potet_grønt!$F$3," ",P_potet_grønt!H81)))</f>
        <v xml:space="preserve"> </v>
      </c>
      <c r="W30" s="83" t="str">
        <f>IF(P_potet_grønt!I81=0," ",IF(P_potet_grønt!$B$6=P_potet_grønt!$F$2," ",IF(P_potet_grønt!$B$6=P_potet_grønt!$F$3," ",P_potet_grønt!I81)))</f>
        <v xml:space="preserve"> </v>
      </c>
      <c r="X30" s="83" t="str">
        <f>IF(P_potet_grønt!J81=0," ",IF(P_potet_grønt!$B$6=P_potet_grønt!$F$2," ",IF(P_potet_grønt!$B$6=P_potet_grønt!$F$3," ",P_potet_grønt!J81)))</f>
        <v xml:space="preserve"> </v>
      </c>
      <c r="Y30" s="83" t="str">
        <f>IF(P_potet_grønt!K81=0," ",IF(P_potet_grønt!$B$6=P_potet_grønt!$F$2," ",IF(P_potet_grønt!$B$6=P_potet_grønt!$F$3," ",P_potet_grønt!K81)))</f>
        <v xml:space="preserve"> </v>
      </c>
      <c r="Z30" s="78" t="str">
        <f>IF(P_potet_grønt!L81=0," ",P_potet_grønt!L81)</f>
        <v xml:space="preserve"> </v>
      </c>
    </row>
    <row r="31" spans="2:26" x14ac:dyDescent="0.2">
      <c r="B31" s="83" t="str">
        <f>IF(P_potet_grønt!A32=0," ",P_potet_grønt!A32)</f>
        <v>5043 Røyrvik</v>
      </c>
      <c r="C31" s="70" t="str">
        <f>IF(P_potet_grønt!B32=0," ",IF(P_potet_grønt!$B$6=P_potet_grønt!$F$2," ",IF(P_potet_grønt!$B$6=P_potet_grønt!$F$3," ",P_potet_grønt!B32)))</f>
        <v xml:space="preserve"> </v>
      </c>
      <c r="D31" s="70" t="str">
        <f>IF(P_potet_grønt!C32=0," ",IF(P_potet_grønt!$B$6=P_potet_grønt!$F$2," ",IF(P_potet_grønt!$B$6=P_potet_grønt!$F$3," ",P_potet_grønt!C32)))</f>
        <v xml:space="preserve"> </v>
      </c>
      <c r="E31" s="70" t="str">
        <f>IF(P_potet_grønt!D32=0," ",IF(P_potet_grønt!$B$6=P_potet_grønt!$F$2," ",IF(P_potet_grønt!$B$6=P_potet_grønt!$F$3," ",P_potet_grønt!D32)))</f>
        <v xml:space="preserve"> </v>
      </c>
      <c r="F31" s="70" t="str">
        <f>IF(P_potet_grønt!E32=0," ",IF(P_potet_grønt!$B$6=P_potet_grønt!$F$2," ",IF(P_potet_grønt!$B$6=P_potet_grønt!$F$3," ",P_potet_grønt!E32)))</f>
        <v xml:space="preserve"> </v>
      </c>
      <c r="G31" s="70" t="str">
        <f>IF(P_potet_grønt!F32=0," ",IF(P_potet_grønt!$B$6=P_potet_grønt!$F$2," ",IF(P_potet_grønt!$B$6=P_potet_grønt!$F$3," ",P_potet_grønt!F32)))</f>
        <v xml:space="preserve"> </v>
      </c>
      <c r="H31" s="70" t="str">
        <f>IF(P_potet_grønt!G32=0," ",IF(P_potet_grønt!$B$6=P_potet_grønt!$F$2," ",IF(P_potet_grønt!$B$6=P_potet_grønt!$F$3," ",P_potet_grønt!G32)))</f>
        <v xml:space="preserve"> </v>
      </c>
      <c r="I31" s="70" t="str">
        <f>IF(P_potet_grønt!H32=0," ",IF(P_potet_grønt!$B$6=P_potet_grønt!$F$2," ",IF(P_potet_grønt!$B$6=P_potet_grønt!$F$3," ",P_potet_grønt!H32)))</f>
        <v xml:space="preserve"> </v>
      </c>
      <c r="J31" s="70" t="str">
        <f>IF(P_potet_grønt!I32=0," ",IF(P_potet_grønt!$B$6=P_potet_grønt!$F$2," ",IF(P_potet_grønt!$B$6=P_potet_grønt!$F$3," ",P_potet_grønt!I32)))</f>
        <v xml:space="preserve"> </v>
      </c>
      <c r="K31" s="70" t="str">
        <f>IF(P_potet_grønt!J32=0," ",IF(P_potet_grønt!$B$6=P_potet_grønt!$F$2," ",IF(P_potet_grønt!$B$6=P_potet_grønt!$F$3," ",P_potet_grønt!J32)))</f>
        <v xml:space="preserve"> </v>
      </c>
      <c r="L31" s="70" t="str">
        <f>IF(P_potet_grønt!K32=0," ",IF(P_potet_grønt!$B$6=P_potet_grønt!$F$2," ",IF(P_potet_grønt!$B$6=P_potet_grønt!$F$3," ",P_potet_grønt!K32)))</f>
        <v xml:space="preserve"> </v>
      </c>
      <c r="M31" s="70" t="str">
        <f>IF(P_potet_grønt!L32=0," ",IF(P_potet_grønt!$B$6=P_potet_grønt!$F$2," ",IF(P_potet_grønt!$B$6=P_potet_grønt!$F$3," ",P_potet_grønt!L32)))</f>
        <v xml:space="preserve"> </v>
      </c>
      <c r="O31" s="83" t="str">
        <f>IF(P_potet_grønt!A82=0," ",P_potet_grønt!A82)</f>
        <v>5043 Røyrvik</v>
      </c>
      <c r="P31" s="83" t="str">
        <f>IF(P_potet_grønt!B82=0," ",IF(P_potet_grønt!$B$6=P_potet_grønt!$F$2," ",IF(P_potet_grønt!$B$6=P_potet_grønt!$F$3," ",P_potet_grønt!B82)))</f>
        <v xml:space="preserve"> </v>
      </c>
      <c r="Q31" s="83" t="str">
        <f>IF(P_potet_grønt!C82=0," ",IF(P_potet_grønt!$B$6=P_potet_grønt!$F$2," ",IF(P_potet_grønt!$B$6=P_potet_grønt!$F$3," ",P_potet_grønt!C82)))</f>
        <v xml:space="preserve"> </v>
      </c>
      <c r="R31" s="83" t="str">
        <f>IF(P_potet_grønt!D82=0," ",IF(P_potet_grønt!$B$6=P_potet_grønt!$F$2," ",IF(P_potet_grønt!$B$6=P_potet_grønt!$F$3," ",P_potet_grønt!D82)))</f>
        <v xml:space="preserve"> </v>
      </c>
      <c r="S31" s="83" t="str">
        <f>IF(P_potet_grønt!E82=0," ",IF(P_potet_grønt!$B$6=P_potet_grønt!$F$2," ",IF(P_potet_grønt!$B$6=P_potet_grønt!$F$3," ",P_potet_grønt!E82)))</f>
        <v xml:space="preserve"> </v>
      </c>
      <c r="T31" s="83" t="str">
        <f>IF(P_potet_grønt!F82=0," ",IF(P_potet_grønt!$B$6=P_potet_grønt!$F$2," ",IF(P_potet_grønt!$B$6=P_potet_grønt!$F$3," ",P_potet_grønt!F82)))</f>
        <v xml:space="preserve"> </v>
      </c>
      <c r="U31" s="83" t="str">
        <f>IF(P_potet_grønt!G82=0," ",IF(P_potet_grønt!$B$6=P_potet_grønt!$F$2," ",IF(P_potet_grønt!$B$6=P_potet_grønt!$F$3," ",P_potet_grønt!G82)))</f>
        <v xml:space="preserve"> </v>
      </c>
      <c r="V31" s="83" t="str">
        <f>IF(P_potet_grønt!H82=0," ",IF(P_potet_grønt!$B$6=P_potet_grønt!$F$2," ",IF(P_potet_grønt!$B$6=P_potet_grønt!$F$3," ",P_potet_grønt!H82)))</f>
        <v xml:space="preserve"> </v>
      </c>
      <c r="W31" s="83" t="str">
        <f>IF(P_potet_grønt!I82=0," ",IF(P_potet_grønt!$B$6=P_potet_grønt!$F$2," ",IF(P_potet_grønt!$B$6=P_potet_grønt!$F$3," ",P_potet_grønt!I82)))</f>
        <v xml:space="preserve"> </v>
      </c>
      <c r="X31" s="83" t="str">
        <f>IF(P_potet_grønt!J82=0," ",IF(P_potet_grønt!$B$6=P_potet_grønt!$F$2," ",IF(P_potet_grønt!$B$6=P_potet_grønt!$F$3," ",P_potet_grønt!J82)))</f>
        <v xml:space="preserve"> </v>
      </c>
      <c r="Y31" s="83" t="str">
        <f>IF(P_potet_grønt!K82=0," ",IF(P_potet_grønt!$B$6=P_potet_grønt!$F$2," ",IF(P_potet_grønt!$B$6=P_potet_grønt!$F$3," ",P_potet_grønt!K82)))</f>
        <v xml:space="preserve"> </v>
      </c>
      <c r="Z31" s="78" t="str">
        <f>IF(P_potet_grønt!L82=0," ",P_potet_grønt!L82)</f>
        <v xml:space="preserve"> </v>
      </c>
    </row>
    <row r="32" spans="2:26" x14ac:dyDescent="0.2">
      <c r="B32" s="83" t="str">
        <f>IF(P_potet_grønt!A33=0," ",P_potet_grønt!A33)</f>
        <v>5044 Namsskogan</v>
      </c>
      <c r="C32" s="70" t="str">
        <f>IF(P_potet_grønt!B33=0," ",IF(P_potet_grønt!$B$6=P_potet_grønt!$F$2," ",IF(P_potet_grønt!$B$6=P_potet_grønt!$F$3," ",P_potet_grønt!B33)))</f>
        <v xml:space="preserve"> </v>
      </c>
      <c r="D32" s="70" t="str">
        <f>IF(P_potet_grønt!C33=0," ",IF(P_potet_grønt!$B$6=P_potet_grønt!$F$2," ",IF(P_potet_grønt!$B$6=P_potet_grønt!$F$3," ",P_potet_grønt!C33)))</f>
        <v xml:space="preserve"> </v>
      </c>
      <c r="E32" s="70" t="str">
        <f>IF(P_potet_grønt!D33=0," ",IF(P_potet_grønt!$B$6=P_potet_grønt!$F$2," ",IF(P_potet_grønt!$B$6=P_potet_grønt!$F$3," ",P_potet_grønt!D33)))</f>
        <v xml:space="preserve"> </v>
      </c>
      <c r="F32" s="70" t="str">
        <f>IF(P_potet_grønt!E33=0," ",IF(P_potet_grønt!$B$6=P_potet_grønt!$F$2," ",IF(P_potet_grønt!$B$6=P_potet_grønt!$F$3," ",P_potet_grønt!E33)))</f>
        <v xml:space="preserve"> </v>
      </c>
      <c r="G32" s="70" t="str">
        <f>IF(P_potet_grønt!F33=0," ",IF(P_potet_grønt!$B$6=P_potet_grønt!$F$2," ",IF(P_potet_grønt!$B$6=P_potet_grønt!$F$3," ",P_potet_grønt!F33)))</f>
        <v xml:space="preserve"> </v>
      </c>
      <c r="H32" s="70" t="str">
        <f>IF(P_potet_grønt!G33=0," ",IF(P_potet_grønt!$B$6=P_potet_grønt!$F$2," ",IF(P_potet_grønt!$B$6=P_potet_grønt!$F$3," ",P_potet_grønt!G33)))</f>
        <v xml:space="preserve"> </v>
      </c>
      <c r="I32" s="70" t="str">
        <f>IF(P_potet_grønt!H33=0," ",IF(P_potet_grønt!$B$6=P_potet_grønt!$F$2," ",IF(P_potet_grønt!$B$6=P_potet_grønt!$F$3," ",P_potet_grønt!H33)))</f>
        <v xml:space="preserve"> </v>
      </c>
      <c r="J32" s="70" t="str">
        <f>IF(P_potet_grønt!I33=0," ",IF(P_potet_grønt!$B$6=P_potet_grønt!$F$2," ",IF(P_potet_grønt!$B$6=P_potet_grønt!$F$3," ",P_potet_grønt!I33)))</f>
        <v xml:space="preserve"> </v>
      </c>
      <c r="K32" s="70" t="str">
        <f>IF(P_potet_grønt!J33=0," ",IF(P_potet_grønt!$B$6=P_potet_grønt!$F$2," ",IF(P_potet_grønt!$B$6=P_potet_grønt!$F$3," ",P_potet_grønt!J33)))</f>
        <v xml:space="preserve"> </v>
      </c>
      <c r="L32" s="70" t="str">
        <f>IF(P_potet_grønt!K33=0," ",IF(P_potet_grønt!$B$6=P_potet_grønt!$F$2," ",IF(P_potet_grønt!$B$6=P_potet_grønt!$F$3," ",P_potet_grønt!K33)))</f>
        <v xml:space="preserve"> </v>
      </c>
      <c r="M32" s="70" t="str">
        <f>IF(P_potet_grønt!L33=0," ",IF(P_potet_grønt!$B$6=P_potet_grønt!$F$2," ",IF(P_potet_grønt!$B$6=P_potet_grønt!$F$3," ",P_potet_grønt!L33)))</f>
        <v xml:space="preserve"> </v>
      </c>
      <c r="O32" s="83" t="str">
        <f>IF(P_potet_grønt!A83=0," ",P_potet_grønt!A83)</f>
        <v>5044 Namsskogan</v>
      </c>
      <c r="P32" s="83" t="str">
        <f>IF(P_potet_grønt!B83=0," ",IF(P_potet_grønt!$B$6=P_potet_grønt!$F$2," ",IF(P_potet_grønt!$B$6=P_potet_grønt!$F$3," ",P_potet_grønt!B83)))</f>
        <v xml:space="preserve"> </v>
      </c>
      <c r="Q32" s="83" t="str">
        <f>IF(P_potet_grønt!C83=0," ",IF(P_potet_grønt!$B$6=P_potet_grønt!$F$2," ",IF(P_potet_grønt!$B$6=P_potet_grønt!$F$3," ",P_potet_grønt!C83)))</f>
        <v xml:space="preserve"> </v>
      </c>
      <c r="R32" s="83" t="str">
        <f>IF(P_potet_grønt!D83=0," ",IF(P_potet_grønt!$B$6=P_potet_grønt!$F$2," ",IF(P_potet_grønt!$B$6=P_potet_grønt!$F$3," ",P_potet_grønt!D83)))</f>
        <v xml:space="preserve"> </v>
      </c>
      <c r="S32" s="83" t="str">
        <f>IF(P_potet_grønt!E83=0," ",IF(P_potet_grønt!$B$6=P_potet_grønt!$F$2," ",IF(P_potet_grønt!$B$6=P_potet_grønt!$F$3," ",P_potet_grønt!E83)))</f>
        <v xml:space="preserve"> </v>
      </c>
      <c r="T32" s="83" t="str">
        <f>IF(P_potet_grønt!F83=0," ",IF(P_potet_grønt!$B$6=P_potet_grønt!$F$2," ",IF(P_potet_grønt!$B$6=P_potet_grønt!$F$3," ",P_potet_grønt!F83)))</f>
        <v xml:space="preserve"> </v>
      </c>
      <c r="U32" s="83" t="str">
        <f>IF(P_potet_grønt!G83=0," ",IF(P_potet_grønt!$B$6=P_potet_grønt!$F$2," ",IF(P_potet_grønt!$B$6=P_potet_grønt!$F$3," ",P_potet_grønt!G83)))</f>
        <v xml:space="preserve"> </v>
      </c>
      <c r="V32" s="83" t="str">
        <f>IF(P_potet_grønt!H83=0," ",IF(P_potet_grønt!$B$6=P_potet_grønt!$F$2," ",IF(P_potet_grønt!$B$6=P_potet_grønt!$F$3," ",P_potet_grønt!H83)))</f>
        <v xml:space="preserve"> </v>
      </c>
      <c r="W32" s="83" t="str">
        <f>IF(P_potet_grønt!I83=0," ",IF(P_potet_grønt!$B$6=P_potet_grønt!$F$2," ",IF(P_potet_grønt!$B$6=P_potet_grønt!$F$3," ",P_potet_grønt!I83)))</f>
        <v xml:space="preserve"> </v>
      </c>
      <c r="X32" s="83" t="str">
        <f>IF(P_potet_grønt!J83=0," ",IF(P_potet_grønt!$B$6=P_potet_grønt!$F$2," ",IF(P_potet_grønt!$B$6=P_potet_grønt!$F$3," ",P_potet_grønt!J83)))</f>
        <v xml:space="preserve"> </v>
      </c>
      <c r="Y32" s="83" t="str">
        <f>IF(P_potet_grønt!K83=0," ",IF(P_potet_grønt!$B$6=P_potet_grønt!$F$2," ",IF(P_potet_grønt!$B$6=P_potet_grønt!$F$3," ",P_potet_grønt!K83)))</f>
        <v xml:space="preserve"> </v>
      </c>
      <c r="Z32" s="78" t="str">
        <f>IF(P_potet_grønt!L83=0," ",P_potet_grønt!L83)</f>
        <v xml:space="preserve"> </v>
      </c>
    </row>
    <row r="33" spans="2:26" x14ac:dyDescent="0.2">
      <c r="B33" s="83" t="str">
        <f>IF(P_potet_grønt!A34=0," ",P_potet_grønt!A34)</f>
        <v>5045 Grong</v>
      </c>
      <c r="C33" s="70">
        <f>IF(P_potet_grønt!B34=0," ",IF(P_potet_grønt!$B$6=P_potet_grønt!$F$2," ",IF(P_potet_grønt!$B$6=P_potet_grønt!$F$3," ",P_potet_grønt!B34)))</f>
        <v>77</v>
      </c>
      <c r="D33" s="70" t="str">
        <f>IF(P_potet_grønt!C34=0," ",IF(P_potet_grønt!$B$6=P_potet_grønt!$F$2," ",IF(P_potet_grønt!$B$6=P_potet_grønt!$F$3," ",P_potet_grønt!C34)))</f>
        <v xml:space="preserve"> </v>
      </c>
      <c r="E33" s="70" t="str">
        <f>IF(P_potet_grønt!D34=0," ",IF(P_potet_grønt!$B$6=P_potet_grønt!$F$2," ",IF(P_potet_grønt!$B$6=P_potet_grønt!$F$3," ",P_potet_grønt!D34)))</f>
        <v xml:space="preserve"> </v>
      </c>
      <c r="F33" s="70" t="str">
        <f>IF(P_potet_grønt!E34=0," ",IF(P_potet_grønt!$B$6=P_potet_grønt!$F$2," ",IF(P_potet_grønt!$B$6=P_potet_grønt!$F$3," ",P_potet_grønt!E34)))</f>
        <v xml:space="preserve"> </v>
      </c>
      <c r="G33" s="70" t="str">
        <f>IF(P_potet_grønt!F34=0," ",IF(P_potet_grønt!$B$6=P_potet_grønt!$F$2," ",IF(P_potet_grønt!$B$6=P_potet_grønt!$F$3," ",P_potet_grønt!F34)))</f>
        <v xml:space="preserve"> </v>
      </c>
      <c r="H33" s="70" t="str">
        <f>IF(P_potet_grønt!G34=0," ",IF(P_potet_grønt!$B$6=P_potet_grønt!$F$2," ",IF(P_potet_grønt!$B$6=P_potet_grønt!$F$3," ",P_potet_grønt!G34)))</f>
        <v xml:space="preserve"> </v>
      </c>
      <c r="I33" s="70" t="str">
        <f>IF(P_potet_grønt!H34=0," ",IF(P_potet_grønt!$B$6=P_potet_grønt!$F$2," ",IF(P_potet_grønt!$B$6=P_potet_grønt!$F$3," ",P_potet_grønt!H34)))</f>
        <v xml:space="preserve"> </v>
      </c>
      <c r="J33" s="70" t="str">
        <f>IF(P_potet_grønt!I34=0," ",IF(P_potet_grønt!$B$6=P_potet_grønt!$F$2," ",IF(P_potet_grønt!$B$6=P_potet_grønt!$F$3," ",P_potet_grønt!I34)))</f>
        <v xml:space="preserve"> </v>
      </c>
      <c r="K33" s="70" t="str">
        <f>IF(P_potet_grønt!J34=0," ",IF(P_potet_grønt!$B$6=P_potet_grønt!$F$2," ",IF(P_potet_grønt!$B$6=P_potet_grønt!$F$3," ",P_potet_grønt!J34)))</f>
        <v xml:space="preserve"> </v>
      </c>
      <c r="L33" s="70" t="str">
        <f>IF(P_potet_grønt!K34=0," ",IF(P_potet_grønt!$B$6=P_potet_grønt!$F$2," ",IF(P_potet_grønt!$B$6=P_potet_grønt!$F$3," ",P_potet_grønt!K34)))</f>
        <v xml:space="preserve"> </v>
      </c>
      <c r="M33" s="70">
        <f>IF(P_potet_grønt!L34=0," ",IF(P_potet_grønt!$B$6=P_potet_grønt!$F$2," ",IF(P_potet_grønt!$B$6=P_potet_grønt!$F$3," ",P_potet_grønt!L34)))</f>
        <v>77</v>
      </c>
      <c r="O33" s="83" t="str">
        <f>IF(P_potet_grønt!A84=0," ",P_potet_grønt!A84)</f>
        <v>5045 Grong</v>
      </c>
      <c r="P33" s="83">
        <f>IF(P_potet_grønt!B84=0," ",IF(P_potet_grønt!$B$6=P_potet_grønt!$F$2," ",IF(P_potet_grønt!$B$6=P_potet_grønt!$F$3," ",P_potet_grønt!B84)))</f>
        <v>4</v>
      </c>
      <c r="Q33" s="83" t="str">
        <f>IF(P_potet_grønt!C84=0," ",IF(P_potet_grønt!$B$6=P_potet_grønt!$F$2," ",IF(P_potet_grønt!$B$6=P_potet_grønt!$F$3," ",P_potet_grønt!C84)))</f>
        <v xml:space="preserve"> </v>
      </c>
      <c r="R33" s="83" t="str">
        <f>IF(P_potet_grønt!D84=0," ",IF(P_potet_grønt!$B$6=P_potet_grønt!$F$2," ",IF(P_potet_grønt!$B$6=P_potet_grønt!$F$3," ",P_potet_grønt!D84)))</f>
        <v xml:space="preserve"> </v>
      </c>
      <c r="S33" s="83" t="str">
        <f>IF(P_potet_grønt!E84=0," ",IF(P_potet_grønt!$B$6=P_potet_grønt!$F$2," ",IF(P_potet_grønt!$B$6=P_potet_grønt!$F$3," ",P_potet_grønt!E84)))</f>
        <v xml:space="preserve"> </v>
      </c>
      <c r="T33" s="83" t="str">
        <f>IF(P_potet_grønt!F84=0," ",IF(P_potet_grønt!$B$6=P_potet_grønt!$F$2," ",IF(P_potet_grønt!$B$6=P_potet_grønt!$F$3," ",P_potet_grønt!F84)))</f>
        <v xml:space="preserve"> </v>
      </c>
      <c r="U33" s="83" t="str">
        <f>IF(P_potet_grønt!G84=0," ",IF(P_potet_grønt!$B$6=P_potet_grønt!$F$2," ",IF(P_potet_grønt!$B$6=P_potet_grønt!$F$3," ",P_potet_grønt!G84)))</f>
        <v xml:space="preserve"> </v>
      </c>
      <c r="V33" s="83" t="str">
        <f>IF(P_potet_grønt!H84=0," ",IF(P_potet_grønt!$B$6=P_potet_grønt!$F$2," ",IF(P_potet_grønt!$B$6=P_potet_grønt!$F$3," ",P_potet_grønt!H84)))</f>
        <v xml:space="preserve"> </v>
      </c>
      <c r="W33" s="83" t="str">
        <f>IF(P_potet_grønt!I84=0," ",IF(P_potet_grønt!$B$6=P_potet_grønt!$F$2," ",IF(P_potet_grønt!$B$6=P_potet_grønt!$F$3," ",P_potet_grønt!I84)))</f>
        <v xml:space="preserve"> </v>
      </c>
      <c r="X33" s="83" t="str">
        <f>IF(P_potet_grønt!J84=0," ",IF(P_potet_grønt!$B$6=P_potet_grønt!$F$2," ",IF(P_potet_grønt!$B$6=P_potet_grønt!$F$3," ",P_potet_grønt!J84)))</f>
        <v xml:space="preserve"> </v>
      </c>
      <c r="Y33" s="83" t="str">
        <f>IF(P_potet_grønt!K84=0," ",IF(P_potet_grønt!$B$6=P_potet_grønt!$F$2," ",IF(P_potet_grønt!$B$6=P_potet_grønt!$F$3," ",P_potet_grønt!K84)))</f>
        <v xml:space="preserve"> </v>
      </c>
      <c r="Z33" s="78" t="str">
        <f>IF(P_potet_grønt!L84=0," ",P_potet_grønt!L84)</f>
        <v xml:space="preserve"> </v>
      </c>
    </row>
    <row r="34" spans="2:26" x14ac:dyDescent="0.2">
      <c r="B34" s="83" t="str">
        <f>IF(P_potet_grønt!A35=0," ",P_potet_grønt!A35)</f>
        <v>5046 Høylandet</v>
      </c>
      <c r="C34" s="70">
        <f>IF(P_potet_grønt!B35=0," ",IF(P_potet_grønt!$B$6=P_potet_grønt!$F$2," ",IF(P_potet_grønt!$B$6=P_potet_grønt!$F$3," ",P_potet_grønt!B35)))</f>
        <v>3</v>
      </c>
      <c r="D34" s="70" t="str">
        <f>IF(P_potet_grønt!C35=0," ",IF(P_potet_grønt!$B$6=P_potet_grønt!$F$2," ",IF(P_potet_grønt!$B$6=P_potet_grønt!$F$3," ",P_potet_grønt!C35)))</f>
        <v xml:space="preserve"> </v>
      </c>
      <c r="E34" s="70">
        <f>IF(P_potet_grønt!D35=0," ",IF(P_potet_grønt!$B$6=P_potet_grønt!$F$2," ",IF(P_potet_grønt!$B$6=P_potet_grønt!$F$3," ",P_potet_grønt!D35)))</f>
        <v>2</v>
      </c>
      <c r="F34" s="70" t="str">
        <f>IF(P_potet_grønt!E35=0," ",IF(P_potet_grønt!$B$6=P_potet_grønt!$F$2," ",IF(P_potet_grønt!$B$6=P_potet_grønt!$F$3," ",P_potet_grønt!E35)))</f>
        <v xml:space="preserve"> </v>
      </c>
      <c r="G34" s="70" t="str">
        <f>IF(P_potet_grønt!F35=0," ",IF(P_potet_grønt!$B$6=P_potet_grønt!$F$2," ",IF(P_potet_grønt!$B$6=P_potet_grønt!$F$3," ",P_potet_grønt!F35)))</f>
        <v xml:space="preserve"> </v>
      </c>
      <c r="H34" s="70" t="str">
        <f>IF(P_potet_grønt!G35=0," ",IF(P_potet_grønt!$B$6=P_potet_grønt!$F$2," ",IF(P_potet_grønt!$B$6=P_potet_grønt!$F$3," ",P_potet_grønt!G35)))</f>
        <v xml:space="preserve"> </v>
      </c>
      <c r="I34" s="70">
        <f>IF(P_potet_grønt!H35=0," ",IF(P_potet_grønt!$B$6=P_potet_grønt!$F$2," ",IF(P_potet_grønt!$B$6=P_potet_grønt!$F$3," ",P_potet_grønt!H35)))</f>
        <v>62</v>
      </c>
      <c r="J34" s="70" t="str">
        <f>IF(P_potet_grønt!I35=0," ",IF(P_potet_grønt!$B$6=P_potet_grønt!$F$2," ",IF(P_potet_grønt!$B$6=P_potet_grønt!$F$3," ",P_potet_grønt!I35)))</f>
        <v xml:space="preserve"> </v>
      </c>
      <c r="K34" s="70" t="str">
        <f>IF(P_potet_grønt!J35=0," ",IF(P_potet_grønt!$B$6=P_potet_grønt!$F$2," ",IF(P_potet_grønt!$B$6=P_potet_grønt!$F$3," ",P_potet_grønt!J35)))</f>
        <v xml:space="preserve"> </v>
      </c>
      <c r="L34" s="70" t="str">
        <f>IF(P_potet_grønt!K35=0," ",IF(P_potet_grønt!$B$6=P_potet_grønt!$F$2," ",IF(P_potet_grønt!$B$6=P_potet_grønt!$F$3," ",P_potet_grønt!K35)))</f>
        <v xml:space="preserve"> </v>
      </c>
      <c r="M34" s="70">
        <f>IF(P_potet_grønt!L35=0," ",IF(P_potet_grønt!$B$6=P_potet_grønt!$F$2," ",IF(P_potet_grønt!$B$6=P_potet_grønt!$F$3," ",P_potet_grønt!L35)))</f>
        <v>67</v>
      </c>
      <c r="O34" s="83" t="str">
        <f>IF(P_potet_grønt!A85=0," ",P_potet_grønt!A85)</f>
        <v>5046 Høylandet</v>
      </c>
      <c r="P34" s="83">
        <f>IF(P_potet_grønt!B85=0," ",IF(P_potet_grønt!$B$6=P_potet_grønt!$F$2," ",IF(P_potet_grønt!$B$6=P_potet_grønt!$F$3," ",P_potet_grønt!B85)))</f>
        <v>1</v>
      </c>
      <c r="Q34" s="83" t="str">
        <f>IF(P_potet_grønt!C85=0," ",IF(P_potet_grønt!$B$6=P_potet_grønt!$F$2," ",IF(P_potet_grønt!$B$6=P_potet_grønt!$F$3," ",P_potet_grønt!C85)))</f>
        <v xml:space="preserve"> </v>
      </c>
      <c r="R34" s="83">
        <f>IF(P_potet_grønt!D85=0," ",IF(P_potet_grønt!$B$6=P_potet_grønt!$F$2," ",IF(P_potet_grønt!$B$6=P_potet_grønt!$F$3," ",P_potet_grønt!D85)))</f>
        <v>1</v>
      </c>
      <c r="S34" s="83" t="str">
        <f>IF(P_potet_grønt!E85=0," ",IF(P_potet_grønt!$B$6=P_potet_grønt!$F$2," ",IF(P_potet_grønt!$B$6=P_potet_grønt!$F$3," ",P_potet_grønt!E85)))</f>
        <v xml:space="preserve"> </v>
      </c>
      <c r="T34" s="83" t="str">
        <f>IF(P_potet_grønt!F85=0," ",IF(P_potet_grønt!$B$6=P_potet_grønt!$F$2," ",IF(P_potet_grønt!$B$6=P_potet_grønt!$F$3," ",P_potet_grønt!F85)))</f>
        <v xml:space="preserve"> </v>
      </c>
      <c r="U34" s="83" t="str">
        <f>IF(P_potet_grønt!G85=0," ",IF(P_potet_grønt!$B$6=P_potet_grønt!$F$2," ",IF(P_potet_grønt!$B$6=P_potet_grønt!$F$3," ",P_potet_grønt!G85)))</f>
        <v xml:space="preserve"> </v>
      </c>
      <c r="V34" s="83">
        <f>IF(P_potet_grønt!H85=0," ",IF(P_potet_grønt!$B$6=P_potet_grønt!$F$2," ",IF(P_potet_grønt!$B$6=P_potet_grønt!$F$3," ",P_potet_grønt!H85)))</f>
        <v>1</v>
      </c>
      <c r="W34" s="83" t="str">
        <f>IF(P_potet_grønt!I85=0," ",IF(P_potet_grønt!$B$6=P_potet_grønt!$F$2," ",IF(P_potet_grønt!$B$6=P_potet_grønt!$F$3," ",P_potet_grønt!I85)))</f>
        <v xml:space="preserve"> </v>
      </c>
      <c r="X34" s="83" t="str">
        <f>IF(P_potet_grønt!J85=0," ",IF(P_potet_grønt!$B$6=P_potet_grønt!$F$2," ",IF(P_potet_grønt!$B$6=P_potet_grønt!$F$3," ",P_potet_grønt!J85)))</f>
        <v xml:space="preserve"> </v>
      </c>
      <c r="Y34" s="83" t="str">
        <f>IF(P_potet_grønt!K85=0," ",IF(P_potet_grønt!$B$6=P_potet_grønt!$F$2," ",IF(P_potet_grønt!$B$6=P_potet_grønt!$F$3," ",P_potet_grønt!K85)))</f>
        <v xml:space="preserve"> </v>
      </c>
      <c r="Z34" s="78" t="str">
        <f>IF(P_potet_grønt!L85=0," ",P_potet_grønt!L85)</f>
        <v xml:space="preserve"> </v>
      </c>
    </row>
    <row r="35" spans="2:26" x14ac:dyDescent="0.2">
      <c r="B35" s="83" t="str">
        <f>IF(P_potet_grønt!A36=0," ",P_potet_grønt!A36)</f>
        <v>5047 Overhalla</v>
      </c>
      <c r="C35" s="70">
        <f>IF(P_potet_grønt!B36=0," ",IF(P_potet_grønt!$B$6=P_potet_grønt!$F$2," ",IF(P_potet_grønt!$B$6=P_potet_grønt!$F$3," ",P_potet_grønt!B36)))</f>
        <v>2422</v>
      </c>
      <c r="D35" s="70">
        <f>IF(P_potet_grønt!C36=0," ",IF(P_potet_grønt!$B$6=P_potet_grønt!$F$2," ",IF(P_potet_grønt!$B$6=P_potet_grønt!$F$3," ",P_potet_grønt!C36)))</f>
        <v>202</v>
      </c>
      <c r="E35" s="70">
        <f>IF(P_potet_grønt!D36=0," ",IF(P_potet_grønt!$B$6=P_potet_grønt!$F$2," ",IF(P_potet_grønt!$B$6=P_potet_grønt!$F$3," ",P_potet_grønt!D36)))</f>
        <v>1</v>
      </c>
      <c r="F35" s="70" t="str">
        <f>IF(P_potet_grønt!E36=0," ",IF(P_potet_grønt!$B$6=P_potet_grønt!$F$2," ",IF(P_potet_grønt!$B$6=P_potet_grønt!$F$3," ",P_potet_grønt!E36)))</f>
        <v xml:space="preserve"> </v>
      </c>
      <c r="G35" s="70" t="str">
        <f>IF(P_potet_grønt!F36=0," ",IF(P_potet_grønt!$B$6=P_potet_grønt!$F$2," ",IF(P_potet_grønt!$B$6=P_potet_grønt!$F$3," ",P_potet_grønt!F36)))</f>
        <v xml:space="preserve"> </v>
      </c>
      <c r="H35" s="70" t="str">
        <f>IF(P_potet_grønt!G36=0," ",IF(P_potet_grønt!$B$6=P_potet_grønt!$F$2," ",IF(P_potet_grønt!$B$6=P_potet_grønt!$F$3," ",P_potet_grønt!G36)))</f>
        <v xml:space="preserve"> </v>
      </c>
      <c r="I35" s="70">
        <f>IF(P_potet_grønt!H36=0," ",IF(P_potet_grønt!$B$6=P_potet_grønt!$F$2," ",IF(P_potet_grønt!$B$6=P_potet_grønt!$F$3," ",P_potet_grønt!H36)))</f>
        <v>14</v>
      </c>
      <c r="J35" s="70" t="str">
        <f>IF(P_potet_grønt!I36=0," ",IF(P_potet_grønt!$B$6=P_potet_grønt!$F$2," ",IF(P_potet_grønt!$B$6=P_potet_grønt!$F$3," ",P_potet_grønt!I36)))</f>
        <v xml:space="preserve"> </v>
      </c>
      <c r="K35" s="70" t="str">
        <f>IF(P_potet_grønt!J36=0," ",IF(P_potet_grønt!$B$6=P_potet_grønt!$F$2," ",IF(P_potet_grønt!$B$6=P_potet_grønt!$F$3," ",P_potet_grønt!J36)))</f>
        <v xml:space="preserve"> </v>
      </c>
      <c r="L35" s="70" t="str">
        <f>IF(P_potet_grønt!K36=0," ",IF(P_potet_grønt!$B$6=P_potet_grønt!$F$2," ",IF(P_potet_grønt!$B$6=P_potet_grønt!$F$3," ",P_potet_grønt!K36)))</f>
        <v xml:space="preserve"> </v>
      </c>
      <c r="M35" s="70">
        <f>IF(P_potet_grønt!L36=0," ",IF(P_potet_grønt!$B$6=P_potet_grønt!$F$2," ",IF(P_potet_grønt!$B$6=P_potet_grønt!$F$3," ",P_potet_grønt!L36)))</f>
        <v>2639</v>
      </c>
      <c r="O35" s="83" t="str">
        <f>IF(P_potet_grønt!A86=0," ",P_potet_grønt!A86)</f>
        <v>5047 Overhalla</v>
      </c>
      <c r="P35" s="83">
        <f>IF(P_potet_grønt!B86=0," ",IF(P_potet_grønt!$B$6=P_potet_grønt!$F$2," ",IF(P_potet_grønt!$B$6=P_potet_grønt!$F$3," ",P_potet_grønt!B86)))</f>
        <v>15</v>
      </c>
      <c r="Q35" s="83">
        <f>IF(P_potet_grønt!C86=0," ",IF(P_potet_grønt!$B$6=P_potet_grønt!$F$2," ",IF(P_potet_grønt!$B$6=P_potet_grønt!$F$3," ",P_potet_grønt!C86)))</f>
        <v>3</v>
      </c>
      <c r="R35" s="83">
        <f>IF(P_potet_grønt!D86=0," ",IF(P_potet_grønt!$B$6=P_potet_grønt!$F$2," ",IF(P_potet_grønt!$B$6=P_potet_grønt!$F$3," ",P_potet_grønt!D86)))</f>
        <v>1</v>
      </c>
      <c r="S35" s="83" t="str">
        <f>IF(P_potet_grønt!E86=0," ",IF(P_potet_grønt!$B$6=P_potet_grønt!$F$2," ",IF(P_potet_grønt!$B$6=P_potet_grønt!$F$3," ",P_potet_grønt!E86)))</f>
        <v xml:space="preserve"> </v>
      </c>
      <c r="T35" s="83" t="str">
        <f>IF(P_potet_grønt!F86=0," ",IF(P_potet_grønt!$B$6=P_potet_grønt!$F$2," ",IF(P_potet_grønt!$B$6=P_potet_grønt!$F$3," ",P_potet_grønt!F86)))</f>
        <v xml:space="preserve"> </v>
      </c>
      <c r="U35" s="83" t="str">
        <f>IF(P_potet_grønt!G86=0," ",IF(P_potet_grønt!$B$6=P_potet_grønt!$F$2," ",IF(P_potet_grønt!$B$6=P_potet_grønt!$F$3," ",P_potet_grønt!G86)))</f>
        <v xml:space="preserve"> </v>
      </c>
      <c r="V35" s="83">
        <f>IF(P_potet_grønt!H86=0," ",IF(P_potet_grønt!$B$6=P_potet_grønt!$F$2," ",IF(P_potet_grønt!$B$6=P_potet_grønt!$F$3," ",P_potet_grønt!H86)))</f>
        <v>1</v>
      </c>
      <c r="W35" s="83" t="str">
        <f>IF(P_potet_grønt!I86=0," ",IF(P_potet_grønt!$B$6=P_potet_grønt!$F$2," ",IF(P_potet_grønt!$B$6=P_potet_grønt!$F$3," ",P_potet_grønt!I86)))</f>
        <v xml:space="preserve"> </v>
      </c>
      <c r="X35" s="83" t="str">
        <f>IF(P_potet_grønt!J86=0," ",IF(P_potet_grønt!$B$6=P_potet_grønt!$F$2," ",IF(P_potet_grønt!$B$6=P_potet_grønt!$F$3," ",P_potet_grønt!J86)))</f>
        <v xml:space="preserve"> </v>
      </c>
      <c r="Y35" s="83" t="str">
        <f>IF(P_potet_grønt!K86=0," ",IF(P_potet_grønt!$B$6=P_potet_grønt!$F$2," ",IF(P_potet_grønt!$B$6=P_potet_grønt!$F$3," ",P_potet_grønt!K86)))</f>
        <v xml:space="preserve"> </v>
      </c>
      <c r="Z35" s="78" t="str">
        <f>IF(P_potet_grønt!L86=0," ",P_potet_grønt!L86)</f>
        <v xml:space="preserve"> </v>
      </c>
    </row>
    <row r="36" spans="2:26" x14ac:dyDescent="0.2">
      <c r="B36" s="83" t="str">
        <f>IF(P_potet_grønt!A37=0," ",P_potet_grønt!A37)</f>
        <v>5049 Flatanger</v>
      </c>
      <c r="C36" s="70">
        <f>IF(P_potet_grønt!B37=0," ",IF(P_potet_grønt!$B$6=P_potet_grønt!$F$2," ",IF(P_potet_grønt!$B$6=P_potet_grønt!$F$3," ",P_potet_grønt!B37)))</f>
        <v>1</v>
      </c>
      <c r="D36" s="70" t="str">
        <f>IF(P_potet_grønt!C37=0," ",IF(P_potet_grønt!$B$6=P_potet_grønt!$F$2," ",IF(P_potet_grønt!$B$6=P_potet_grønt!$F$3," ",P_potet_grønt!C37)))</f>
        <v xml:space="preserve"> </v>
      </c>
      <c r="E36" s="70" t="str">
        <f>IF(P_potet_grønt!D37=0," ",IF(P_potet_grønt!$B$6=P_potet_grønt!$F$2," ",IF(P_potet_grønt!$B$6=P_potet_grønt!$F$3," ",P_potet_grønt!D37)))</f>
        <v xml:space="preserve"> </v>
      </c>
      <c r="F36" s="70" t="str">
        <f>IF(P_potet_grønt!E37=0," ",IF(P_potet_grønt!$B$6=P_potet_grønt!$F$2," ",IF(P_potet_grønt!$B$6=P_potet_grønt!$F$3," ",P_potet_grønt!E37)))</f>
        <v xml:space="preserve"> </v>
      </c>
      <c r="G36" s="70" t="str">
        <f>IF(P_potet_grønt!F37=0," ",IF(P_potet_grønt!$B$6=P_potet_grønt!$F$2," ",IF(P_potet_grønt!$B$6=P_potet_grønt!$F$3," ",P_potet_grønt!F37)))</f>
        <v xml:space="preserve"> </v>
      </c>
      <c r="H36" s="70" t="str">
        <f>IF(P_potet_grønt!G37=0," ",IF(P_potet_grønt!$B$6=P_potet_grønt!$F$2," ",IF(P_potet_grønt!$B$6=P_potet_grønt!$F$3," ",P_potet_grønt!G37)))</f>
        <v xml:space="preserve"> </v>
      </c>
      <c r="I36" s="70" t="str">
        <f>IF(P_potet_grønt!H37=0," ",IF(P_potet_grønt!$B$6=P_potet_grønt!$F$2," ",IF(P_potet_grønt!$B$6=P_potet_grønt!$F$3," ",P_potet_grønt!H37)))</f>
        <v xml:space="preserve"> </v>
      </c>
      <c r="J36" s="70" t="str">
        <f>IF(P_potet_grønt!I37=0," ",IF(P_potet_grønt!$B$6=P_potet_grønt!$F$2," ",IF(P_potet_grønt!$B$6=P_potet_grønt!$F$3," ",P_potet_grønt!I37)))</f>
        <v xml:space="preserve"> </v>
      </c>
      <c r="K36" s="70" t="str">
        <f>IF(P_potet_grønt!J37=0," ",IF(P_potet_grønt!$B$6=P_potet_grønt!$F$2," ",IF(P_potet_grønt!$B$6=P_potet_grønt!$F$3," ",P_potet_grønt!J37)))</f>
        <v xml:space="preserve"> </v>
      </c>
      <c r="L36" s="70" t="str">
        <f>IF(P_potet_grønt!K37=0," ",IF(P_potet_grønt!$B$6=P_potet_grønt!$F$2," ",IF(P_potet_grønt!$B$6=P_potet_grønt!$F$3," ",P_potet_grønt!K37)))</f>
        <v xml:space="preserve"> </v>
      </c>
      <c r="M36" s="70">
        <f>IF(P_potet_grønt!L37=0," ",IF(P_potet_grønt!$B$6=P_potet_grønt!$F$2," ",IF(P_potet_grønt!$B$6=P_potet_grønt!$F$3," ",P_potet_grønt!L37)))</f>
        <v>1</v>
      </c>
      <c r="O36" s="83" t="str">
        <f>IF(P_potet_grønt!A87=0," ",P_potet_grønt!A87)</f>
        <v>5049 Flatanger</v>
      </c>
      <c r="P36" s="83">
        <f>IF(P_potet_grønt!B87=0," ",IF(P_potet_grønt!$B$6=P_potet_grønt!$F$2," ",IF(P_potet_grønt!$B$6=P_potet_grønt!$F$3," ",P_potet_grønt!B87)))</f>
        <v>1</v>
      </c>
      <c r="Q36" s="83" t="str">
        <f>IF(P_potet_grønt!C87=0," ",IF(P_potet_grønt!$B$6=P_potet_grønt!$F$2," ",IF(P_potet_grønt!$B$6=P_potet_grønt!$F$3," ",P_potet_grønt!C87)))</f>
        <v xml:space="preserve"> </v>
      </c>
      <c r="R36" s="83" t="str">
        <f>IF(P_potet_grønt!D87=0," ",IF(P_potet_grønt!$B$6=P_potet_grønt!$F$2," ",IF(P_potet_grønt!$B$6=P_potet_grønt!$F$3," ",P_potet_grønt!D87)))</f>
        <v xml:space="preserve"> </v>
      </c>
      <c r="S36" s="83" t="str">
        <f>IF(P_potet_grønt!E87=0," ",IF(P_potet_grønt!$B$6=P_potet_grønt!$F$2," ",IF(P_potet_grønt!$B$6=P_potet_grønt!$F$3," ",P_potet_grønt!E87)))</f>
        <v xml:space="preserve"> </v>
      </c>
      <c r="T36" s="83" t="str">
        <f>IF(P_potet_grønt!F87=0," ",IF(P_potet_grønt!$B$6=P_potet_grønt!$F$2," ",IF(P_potet_grønt!$B$6=P_potet_grønt!$F$3," ",P_potet_grønt!F87)))</f>
        <v xml:space="preserve"> </v>
      </c>
      <c r="U36" s="83" t="str">
        <f>IF(P_potet_grønt!G87=0," ",IF(P_potet_grønt!$B$6=P_potet_grønt!$F$2," ",IF(P_potet_grønt!$B$6=P_potet_grønt!$F$3," ",P_potet_grønt!G87)))</f>
        <v xml:space="preserve"> </v>
      </c>
      <c r="V36" s="83" t="str">
        <f>IF(P_potet_grønt!H87=0," ",IF(P_potet_grønt!$B$6=P_potet_grønt!$F$2," ",IF(P_potet_grønt!$B$6=P_potet_grønt!$F$3," ",P_potet_grønt!H87)))</f>
        <v xml:space="preserve"> </v>
      </c>
      <c r="W36" s="83" t="str">
        <f>IF(P_potet_grønt!I87=0," ",IF(P_potet_grønt!$B$6=P_potet_grønt!$F$2," ",IF(P_potet_grønt!$B$6=P_potet_grønt!$F$3," ",P_potet_grønt!I87)))</f>
        <v xml:space="preserve"> </v>
      </c>
      <c r="X36" s="83" t="str">
        <f>IF(P_potet_grønt!J87=0," ",IF(P_potet_grønt!$B$6=P_potet_grønt!$F$2," ",IF(P_potet_grønt!$B$6=P_potet_grønt!$F$3," ",P_potet_grønt!J87)))</f>
        <v xml:space="preserve"> </v>
      </c>
      <c r="Y36" s="83" t="str">
        <f>IF(P_potet_grønt!K87=0," ",IF(P_potet_grønt!$B$6=P_potet_grønt!$F$2," ",IF(P_potet_grønt!$B$6=P_potet_grønt!$F$3," ",P_potet_grønt!K87)))</f>
        <v xml:space="preserve"> </v>
      </c>
      <c r="Z36" s="78" t="str">
        <f>IF(P_potet_grønt!L87=0," ",P_potet_grønt!L87)</f>
        <v xml:space="preserve"> </v>
      </c>
    </row>
    <row r="37" spans="2:26" x14ac:dyDescent="0.2">
      <c r="B37" s="83" t="str">
        <f>IF(P_potet_grønt!A38=0," ",P_potet_grønt!A38)</f>
        <v>5052 Leka</v>
      </c>
      <c r="C37" s="70">
        <f>IF(P_potet_grønt!B38=0," ",IF(P_potet_grønt!$B$6=P_potet_grønt!$F$2," ",IF(P_potet_grønt!$B$6=P_potet_grønt!$F$3," ",P_potet_grønt!B38)))</f>
        <v>5</v>
      </c>
      <c r="D37" s="70">
        <f>IF(P_potet_grønt!C38=0," ",IF(P_potet_grønt!$B$6=P_potet_grønt!$F$2," ",IF(P_potet_grønt!$B$6=P_potet_grønt!$F$3," ",P_potet_grønt!C38)))</f>
        <v>1</v>
      </c>
      <c r="E37" s="70" t="str">
        <f>IF(P_potet_grønt!D38=0," ",IF(P_potet_grønt!$B$6=P_potet_grønt!$F$2," ",IF(P_potet_grønt!$B$6=P_potet_grønt!$F$3," ",P_potet_grønt!D38)))</f>
        <v xml:space="preserve"> </v>
      </c>
      <c r="F37" s="70" t="str">
        <f>IF(P_potet_grønt!E38=0," ",IF(P_potet_grønt!$B$6=P_potet_grønt!$F$2," ",IF(P_potet_grønt!$B$6=P_potet_grønt!$F$3," ",P_potet_grønt!E38)))</f>
        <v xml:space="preserve"> </v>
      </c>
      <c r="G37" s="70" t="str">
        <f>IF(P_potet_grønt!F38=0," ",IF(P_potet_grønt!$B$6=P_potet_grønt!$F$2," ",IF(P_potet_grønt!$B$6=P_potet_grønt!$F$3," ",P_potet_grønt!F38)))</f>
        <v xml:space="preserve"> </v>
      </c>
      <c r="H37" s="70" t="str">
        <f>IF(P_potet_grønt!G38=0," ",IF(P_potet_grønt!$B$6=P_potet_grønt!$F$2," ",IF(P_potet_grønt!$B$6=P_potet_grønt!$F$3," ",P_potet_grønt!G38)))</f>
        <v xml:space="preserve"> </v>
      </c>
      <c r="I37" s="70" t="str">
        <f>IF(P_potet_grønt!H38=0," ",IF(P_potet_grønt!$B$6=P_potet_grønt!$F$2," ",IF(P_potet_grønt!$B$6=P_potet_grønt!$F$3," ",P_potet_grønt!H38)))</f>
        <v xml:space="preserve"> </v>
      </c>
      <c r="J37" s="70" t="str">
        <f>IF(P_potet_grønt!I38=0," ",IF(P_potet_grønt!$B$6=P_potet_grønt!$F$2," ",IF(P_potet_grønt!$B$6=P_potet_grønt!$F$3," ",P_potet_grønt!I38)))</f>
        <v xml:space="preserve"> </v>
      </c>
      <c r="K37" s="70" t="str">
        <f>IF(P_potet_grønt!J38=0," ",IF(P_potet_grønt!$B$6=P_potet_grønt!$F$2," ",IF(P_potet_grønt!$B$6=P_potet_grønt!$F$3," ",P_potet_grønt!J38)))</f>
        <v xml:space="preserve"> </v>
      </c>
      <c r="L37" s="70" t="str">
        <f>IF(P_potet_grønt!K38=0," ",IF(P_potet_grønt!$B$6=P_potet_grønt!$F$2," ",IF(P_potet_grønt!$B$6=P_potet_grønt!$F$3," ",P_potet_grønt!K38)))</f>
        <v xml:space="preserve"> </v>
      </c>
      <c r="M37" s="70">
        <f>IF(P_potet_grønt!L38=0," ",IF(P_potet_grønt!$B$6=P_potet_grønt!$F$2," ",IF(P_potet_grønt!$B$6=P_potet_grønt!$F$3," ",P_potet_grønt!L38)))</f>
        <v>6</v>
      </c>
      <c r="O37" s="83" t="str">
        <f>IF(P_potet_grønt!A88=0," ",P_potet_grønt!A88)</f>
        <v>5052 Leka</v>
      </c>
      <c r="P37" s="83">
        <f>IF(P_potet_grønt!B88=0," ",IF(P_potet_grønt!$B$6=P_potet_grønt!$F$2," ",IF(P_potet_grønt!$B$6=P_potet_grønt!$F$3," ",P_potet_grønt!B88)))</f>
        <v>2</v>
      </c>
      <c r="Q37" s="83">
        <f>IF(P_potet_grønt!C88=0," ",IF(P_potet_grønt!$B$6=P_potet_grønt!$F$2," ",IF(P_potet_grønt!$B$6=P_potet_grønt!$F$3," ",P_potet_grønt!C88)))</f>
        <v>1</v>
      </c>
      <c r="R37" s="83" t="str">
        <f>IF(P_potet_grønt!D88=0," ",IF(P_potet_grønt!$B$6=P_potet_grønt!$F$2," ",IF(P_potet_grønt!$B$6=P_potet_grønt!$F$3," ",P_potet_grønt!D88)))</f>
        <v xml:space="preserve"> </v>
      </c>
      <c r="S37" s="83" t="str">
        <f>IF(P_potet_grønt!E88=0," ",IF(P_potet_grønt!$B$6=P_potet_grønt!$F$2," ",IF(P_potet_grønt!$B$6=P_potet_grønt!$F$3," ",P_potet_grønt!E88)))</f>
        <v xml:space="preserve"> </v>
      </c>
      <c r="T37" s="83" t="str">
        <f>IF(P_potet_grønt!F88=0," ",IF(P_potet_grønt!$B$6=P_potet_grønt!$F$2," ",IF(P_potet_grønt!$B$6=P_potet_grønt!$F$3," ",P_potet_grønt!F88)))</f>
        <v xml:space="preserve"> </v>
      </c>
      <c r="U37" s="83" t="str">
        <f>IF(P_potet_grønt!G88=0," ",IF(P_potet_grønt!$B$6=P_potet_grønt!$F$2," ",IF(P_potet_grønt!$B$6=P_potet_grønt!$F$3," ",P_potet_grønt!G88)))</f>
        <v xml:space="preserve"> </v>
      </c>
      <c r="V37" s="83" t="str">
        <f>IF(P_potet_grønt!H88=0," ",IF(P_potet_grønt!$B$6=P_potet_grønt!$F$2," ",IF(P_potet_grønt!$B$6=P_potet_grønt!$F$3," ",P_potet_grønt!H88)))</f>
        <v xml:space="preserve"> </v>
      </c>
      <c r="W37" s="83" t="str">
        <f>IF(P_potet_grønt!I88=0," ",IF(P_potet_grønt!$B$6=P_potet_grønt!$F$2," ",IF(P_potet_grønt!$B$6=P_potet_grønt!$F$3," ",P_potet_grønt!I88)))</f>
        <v xml:space="preserve"> </v>
      </c>
      <c r="X37" s="83" t="str">
        <f>IF(P_potet_grønt!J88=0," ",IF(P_potet_grønt!$B$6=P_potet_grønt!$F$2," ",IF(P_potet_grønt!$B$6=P_potet_grønt!$F$3," ",P_potet_grønt!J88)))</f>
        <v xml:space="preserve"> </v>
      </c>
      <c r="Y37" s="83" t="str">
        <f>IF(P_potet_grønt!K88=0," ",IF(P_potet_grønt!$B$6=P_potet_grønt!$F$2," ",IF(P_potet_grønt!$B$6=P_potet_grønt!$F$3," ",P_potet_grønt!K88)))</f>
        <v xml:space="preserve"> </v>
      </c>
      <c r="Z37" s="78" t="str">
        <f>IF(P_potet_grønt!L88=0," ",P_potet_grønt!L88)</f>
        <v xml:space="preserve"> </v>
      </c>
    </row>
    <row r="38" spans="2:26" x14ac:dyDescent="0.2">
      <c r="B38" s="83" t="str">
        <f>IF(P_potet_grønt!A39=0," ",P_potet_grønt!A39)</f>
        <v>5053 Inderøy</v>
      </c>
      <c r="C38" s="70">
        <f>IF(P_potet_grønt!B39=0," ",IF(P_potet_grønt!$B$6=P_potet_grønt!$F$2," ",IF(P_potet_grønt!$B$6=P_potet_grønt!$F$3," ",P_potet_grønt!B39)))</f>
        <v>524</v>
      </c>
      <c r="D38" s="70">
        <f>IF(P_potet_grønt!C39=0," ",IF(P_potet_grønt!$B$6=P_potet_grønt!$F$2," ",IF(P_potet_grønt!$B$6=P_potet_grønt!$F$3," ",P_potet_grønt!C39)))</f>
        <v>493</v>
      </c>
      <c r="E38" s="70">
        <f>IF(P_potet_grønt!D39=0," ",IF(P_potet_grønt!$B$6=P_potet_grønt!$F$2," ",IF(P_potet_grønt!$B$6=P_potet_grønt!$F$3," ",P_potet_grønt!D39)))</f>
        <v>22</v>
      </c>
      <c r="F38" s="70">
        <f>IF(P_potet_grønt!E39=0," ",IF(P_potet_grønt!$B$6=P_potet_grønt!$F$2," ",IF(P_potet_grønt!$B$6=P_potet_grønt!$F$3," ",P_potet_grønt!E39)))</f>
        <v>20</v>
      </c>
      <c r="G38" s="70" t="str">
        <f>IF(P_potet_grønt!F39=0," ",IF(P_potet_grønt!$B$6=P_potet_grønt!$F$2," ",IF(P_potet_grønt!$B$6=P_potet_grønt!$F$3," ",P_potet_grønt!F39)))</f>
        <v xml:space="preserve"> </v>
      </c>
      <c r="H38" s="70">
        <f>IF(P_potet_grønt!G39=0," ",IF(P_potet_grønt!$B$6=P_potet_grønt!$F$2," ",IF(P_potet_grønt!$B$6=P_potet_grønt!$F$3," ",P_potet_grønt!G39)))</f>
        <v>17</v>
      </c>
      <c r="I38" s="70">
        <f>IF(P_potet_grønt!H39=0," ",IF(P_potet_grønt!$B$6=P_potet_grønt!$F$2," ",IF(P_potet_grønt!$B$6=P_potet_grønt!$F$3," ",P_potet_grønt!H39)))</f>
        <v>44</v>
      </c>
      <c r="J38" s="70">
        <f>IF(P_potet_grønt!I39=0," ",IF(P_potet_grønt!$B$6=P_potet_grønt!$F$2," ",IF(P_potet_grønt!$B$6=P_potet_grønt!$F$3," ",P_potet_grønt!I39)))</f>
        <v>1</v>
      </c>
      <c r="K38" s="70">
        <f>IF(P_potet_grønt!J39=0," ",IF(P_potet_grønt!$B$6=P_potet_grønt!$F$2," ",IF(P_potet_grønt!$B$6=P_potet_grønt!$F$3," ",P_potet_grønt!J39)))</f>
        <v>1</v>
      </c>
      <c r="L38" s="70">
        <f>IF(P_potet_grønt!K39=0," ",IF(P_potet_grønt!$B$6=P_potet_grønt!$F$2," ",IF(P_potet_grønt!$B$6=P_potet_grønt!$F$3," ",P_potet_grønt!K39)))</f>
        <v>1</v>
      </c>
      <c r="M38" s="70">
        <f>IF(P_potet_grønt!L39=0," ",IF(P_potet_grønt!$B$6=P_potet_grønt!$F$2," ",IF(P_potet_grønt!$B$6=P_potet_grønt!$F$3," ",P_potet_grønt!L39)))</f>
        <v>1123</v>
      </c>
      <c r="O38" s="83" t="str">
        <f>IF(P_potet_grønt!A89=0," ",P_potet_grønt!A89)</f>
        <v>5053 Inderøy</v>
      </c>
      <c r="P38" s="83">
        <f>IF(P_potet_grønt!B89=0," ",IF(P_potet_grønt!$B$6=P_potet_grønt!$F$2," ",IF(P_potet_grønt!$B$6=P_potet_grønt!$F$3," ",P_potet_grønt!B89)))</f>
        <v>7</v>
      </c>
      <c r="Q38" s="83">
        <f>IF(P_potet_grønt!C89=0," ",IF(P_potet_grønt!$B$6=P_potet_grønt!$F$2," ",IF(P_potet_grønt!$B$6=P_potet_grønt!$F$3," ",P_potet_grønt!C89)))</f>
        <v>17</v>
      </c>
      <c r="R38" s="83">
        <f>IF(P_potet_grønt!D89=0," ",IF(P_potet_grønt!$B$6=P_potet_grønt!$F$2," ",IF(P_potet_grønt!$B$6=P_potet_grønt!$F$3," ",P_potet_grønt!D89)))</f>
        <v>2</v>
      </c>
      <c r="S38" s="83">
        <f>IF(P_potet_grønt!E89=0," ",IF(P_potet_grønt!$B$6=P_potet_grønt!$F$2," ",IF(P_potet_grønt!$B$6=P_potet_grønt!$F$3," ",P_potet_grønt!E89)))</f>
        <v>1</v>
      </c>
      <c r="T38" s="83" t="str">
        <f>IF(P_potet_grønt!F89=0," ",IF(P_potet_grønt!$B$6=P_potet_grønt!$F$2," ",IF(P_potet_grønt!$B$6=P_potet_grønt!$F$3," ",P_potet_grønt!F89)))</f>
        <v xml:space="preserve"> </v>
      </c>
      <c r="U38" s="83">
        <f>IF(P_potet_grønt!G89=0," ",IF(P_potet_grønt!$B$6=P_potet_grønt!$F$2," ",IF(P_potet_grønt!$B$6=P_potet_grønt!$F$3," ",P_potet_grønt!G89)))</f>
        <v>4</v>
      </c>
      <c r="V38" s="83">
        <f>IF(P_potet_grønt!H89=0," ",IF(P_potet_grønt!$B$6=P_potet_grønt!$F$2," ",IF(P_potet_grønt!$B$6=P_potet_grønt!$F$3," ",P_potet_grønt!H89)))</f>
        <v>2</v>
      </c>
      <c r="W38" s="83">
        <f>IF(P_potet_grønt!I89=0," ",IF(P_potet_grønt!$B$6=P_potet_grønt!$F$2," ",IF(P_potet_grønt!$B$6=P_potet_grønt!$F$3," ",P_potet_grønt!I89)))</f>
        <v>1</v>
      </c>
      <c r="X38" s="83">
        <f>IF(P_potet_grønt!J89=0," ",IF(P_potet_grønt!$B$6=P_potet_grønt!$F$2," ",IF(P_potet_grønt!$B$6=P_potet_grønt!$F$3," ",P_potet_grønt!J89)))</f>
        <v>1</v>
      </c>
      <c r="Y38" s="83">
        <f>IF(P_potet_grønt!K89=0," ",IF(P_potet_grønt!$B$6=P_potet_grønt!$F$2," ",IF(P_potet_grønt!$B$6=P_potet_grønt!$F$3," ",P_potet_grønt!K89)))</f>
        <v>1</v>
      </c>
      <c r="Z38" s="78" t="str">
        <f>IF(P_potet_grønt!L89=0," ",P_potet_grønt!L89)</f>
        <v xml:space="preserve"> </v>
      </c>
    </row>
    <row r="39" spans="2:26" x14ac:dyDescent="0.2">
      <c r="B39" s="83" t="str">
        <f>IF(P_potet_grønt!A40=0," ",P_potet_grønt!A40)</f>
        <v>5054 Indre Fosen</v>
      </c>
      <c r="C39" s="70">
        <f>IF(P_potet_grønt!B40=0," ",IF(P_potet_grønt!$B$6=P_potet_grønt!$F$2," ",IF(P_potet_grønt!$B$6=P_potet_grønt!$F$3," ",P_potet_grønt!B40)))</f>
        <v>17</v>
      </c>
      <c r="D39" s="70">
        <f>IF(P_potet_grønt!C40=0," ",IF(P_potet_grønt!$B$6=P_potet_grønt!$F$2," ",IF(P_potet_grønt!$B$6=P_potet_grønt!$F$3," ",P_potet_grønt!C40)))</f>
        <v>5</v>
      </c>
      <c r="E39" s="70">
        <f>IF(P_potet_grønt!D40=0," ",IF(P_potet_grønt!$B$6=P_potet_grønt!$F$2," ",IF(P_potet_grønt!$B$6=P_potet_grønt!$F$3," ",P_potet_grønt!D40)))</f>
        <v>7</v>
      </c>
      <c r="F39" s="70" t="str">
        <f>IF(P_potet_grønt!E40=0," ",IF(P_potet_grønt!$B$6=P_potet_grønt!$F$2," ",IF(P_potet_grønt!$B$6=P_potet_grønt!$F$3," ",P_potet_grønt!E40)))</f>
        <v xml:space="preserve"> </v>
      </c>
      <c r="G39" s="70" t="str">
        <f>IF(P_potet_grønt!F40=0," ",IF(P_potet_grønt!$B$6=P_potet_grønt!$F$2," ",IF(P_potet_grønt!$B$6=P_potet_grønt!$F$3," ",P_potet_grønt!F40)))</f>
        <v xml:space="preserve"> </v>
      </c>
      <c r="H39" s="70">
        <f>IF(P_potet_grønt!G40=0," ",IF(P_potet_grønt!$B$6=P_potet_grønt!$F$2," ",IF(P_potet_grønt!$B$6=P_potet_grønt!$F$3," ",P_potet_grønt!G40)))</f>
        <v>10</v>
      </c>
      <c r="I39" s="70">
        <f>IF(P_potet_grønt!H40=0," ",IF(P_potet_grønt!$B$6=P_potet_grønt!$F$2," ",IF(P_potet_grønt!$B$6=P_potet_grønt!$F$3," ",P_potet_grønt!H40)))</f>
        <v>39</v>
      </c>
      <c r="J39" s="70" t="str">
        <f>IF(P_potet_grønt!I40=0," ",IF(P_potet_grønt!$B$6=P_potet_grønt!$F$2," ",IF(P_potet_grønt!$B$6=P_potet_grønt!$F$3," ",P_potet_grønt!I40)))</f>
        <v xml:space="preserve"> </v>
      </c>
      <c r="K39" s="70" t="str">
        <f>IF(P_potet_grønt!J40=0," ",IF(P_potet_grønt!$B$6=P_potet_grønt!$F$2," ",IF(P_potet_grønt!$B$6=P_potet_grønt!$F$3," ",P_potet_grønt!J40)))</f>
        <v xml:space="preserve"> </v>
      </c>
      <c r="L39" s="70" t="str">
        <f>IF(P_potet_grønt!K40=0," ",IF(P_potet_grønt!$B$6=P_potet_grønt!$F$2," ",IF(P_potet_grønt!$B$6=P_potet_grønt!$F$3," ",P_potet_grønt!K40)))</f>
        <v xml:space="preserve"> </v>
      </c>
      <c r="M39" s="70">
        <f>IF(P_potet_grønt!L40=0," ",IF(P_potet_grønt!$B$6=P_potet_grønt!$F$2," ",IF(P_potet_grønt!$B$6=P_potet_grønt!$F$3," ",P_potet_grønt!L40)))</f>
        <v>78</v>
      </c>
      <c r="O39" s="83" t="str">
        <f>IF(P_potet_grønt!A90=0," ",P_potet_grønt!A90)</f>
        <v>5054 Indre Fosen</v>
      </c>
      <c r="P39" s="83">
        <f>IF(P_potet_grønt!B90=0," ",IF(P_potet_grønt!$B$6=P_potet_grønt!$F$2," ",IF(P_potet_grønt!$B$6=P_potet_grønt!$F$3," ",P_potet_grønt!B90)))</f>
        <v>9</v>
      </c>
      <c r="Q39" s="83">
        <f>IF(P_potet_grønt!C90=0," ",IF(P_potet_grønt!$B$6=P_potet_grønt!$F$2," ",IF(P_potet_grønt!$B$6=P_potet_grønt!$F$3," ",P_potet_grønt!C90)))</f>
        <v>3</v>
      </c>
      <c r="R39" s="83">
        <f>IF(P_potet_grønt!D90=0," ",IF(P_potet_grønt!$B$6=P_potet_grønt!$F$2," ",IF(P_potet_grønt!$B$6=P_potet_grønt!$F$3," ",P_potet_grønt!D90)))</f>
        <v>4</v>
      </c>
      <c r="S39" s="83" t="str">
        <f>IF(P_potet_grønt!E90=0," ",IF(P_potet_grønt!$B$6=P_potet_grønt!$F$2," ",IF(P_potet_grønt!$B$6=P_potet_grønt!$F$3," ",P_potet_grønt!E90)))</f>
        <v xml:space="preserve"> </v>
      </c>
      <c r="T39" s="83" t="str">
        <f>IF(P_potet_grønt!F90=0," ",IF(P_potet_grønt!$B$6=P_potet_grønt!$F$2," ",IF(P_potet_grønt!$B$6=P_potet_grønt!$F$3," ",P_potet_grønt!F90)))</f>
        <v xml:space="preserve"> </v>
      </c>
      <c r="U39" s="83">
        <f>IF(P_potet_grønt!G90=0," ",IF(P_potet_grønt!$B$6=P_potet_grønt!$F$2," ",IF(P_potet_grønt!$B$6=P_potet_grønt!$F$3," ",P_potet_grønt!G90)))</f>
        <v>1</v>
      </c>
      <c r="V39" s="83">
        <f>IF(P_potet_grønt!H90=0," ",IF(P_potet_grønt!$B$6=P_potet_grønt!$F$2," ",IF(P_potet_grønt!$B$6=P_potet_grønt!$F$3," ",P_potet_grønt!H90)))</f>
        <v>3</v>
      </c>
      <c r="W39" s="83" t="str">
        <f>IF(P_potet_grønt!I90=0," ",IF(P_potet_grønt!$B$6=P_potet_grønt!$F$2," ",IF(P_potet_grønt!$B$6=P_potet_grønt!$F$3," ",P_potet_grønt!I90)))</f>
        <v xml:space="preserve"> </v>
      </c>
      <c r="X39" s="83" t="str">
        <f>IF(P_potet_grønt!J90=0," ",IF(P_potet_grønt!$B$6=P_potet_grønt!$F$2," ",IF(P_potet_grønt!$B$6=P_potet_grønt!$F$3," ",P_potet_grønt!J90)))</f>
        <v xml:space="preserve"> </v>
      </c>
      <c r="Y39" s="83" t="str">
        <f>IF(P_potet_grønt!K90=0," ",IF(P_potet_grønt!$B$6=P_potet_grønt!$F$2," ",IF(P_potet_grønt!$B$6=P_potet_grønt!$F$3," ",P_potet_grønt!K90)))</f>
        <v xml:space="preserve"> </v>
      </c>
      <c r="Z39" s="78" t="str">
        <f>IF(P_potet_grønt!L90=0," ",P_potet_grønt!L90)</f>
        <v xml:space="preserve"> </v>
      </c>
    </row>
    <row r="40" spans="2:26" x14ac:dyDescent="0.2">
      <c r="B40" s="83" t="str">
        <f>IF(P_potet_grønt!A41=0," ",P_potet_grønt!A41)</f>
        <v>5055 Heim</v>
      </c>
      <c r="C40" s="70" t="str">
        <f>IF(P_potet_grønt!B41=0," ",IF(P_potet_grønt!$B$6=P_potet_grønt!$F$2," ",IF(P_potet_grønt!$B$6=P_potet_grønt!$F$3," ",P_potet_grønt!B41)))</f>
        <v xml:space="preserve"> </v>
      </c>
      <c r="D40" s="70" t="str">
        <f>IF(P_potet_grønt!C41=0," ",IF(P_potet_grønt!$B$6=P_potet_grønt!$F$2," ",IF(P_potet_grønt!$B$6=P_potet_grønt!$F$3," ",P_potet_grønt!C41)))</f>
        <v xml:space="preserve"> </v>
      </c>
      <c r="E40" s="70" t="str">
        <f>IF(P_potet_grønt!D41=0," ",IF(P_potet_grønt!$B$6=P_potet_grønt!$F$2," ",IF(P_potet_grønt!$B$6=P_potet_grønt!$F$3," ",P_potet_grønt!D41)))</f>
        <v xml:space="preserve"> </v>
      </c>
      <c r="F40" s="70" t="str">
        <f>IF(P_potet_grønt!E41=0," ",IF(P_potet_grønt!$B$6=P_potet_grønt!$F$2," ",IF(P_potet_grønt!$B$6=P_potet_grønt!$F$3," ",P_potet_grønt!E41)))</f>
        <v xml:space="preserve"> </v>
      </c>
      <c r="G40" s="70" t="str">
        <f>IF(P_potet_grønt!F41=0," ",IF(P_potet_grønt!$B$6=P_potet_grønt!$F$2," ",IF(P_potet_grønt!$B$6=P_potet_grønt!$F$3," ",P_potet_grønt!F41)))</f>
        <v xml:space="preserve"> </v>
      </c>
      <c r="H40" s="70" t="str">
        <f>IF(P_potet_grønt!G41=0," ",IF(P_potet_grønt!$B$6=P_potet_grønt!$F$2," ",IF(P_potet_grønt!$B$6=P_potet_grønt!$F$3," ",P_potet_grønt!G41)))</f>
        <v xml:space="preserve"> </v>
      </c>
      <c r="I40" s="70" t="str">
        <f>IF(P_potet_grønt!H41=0," ",IF(P_potet_grønt!$B$6=P_potet_grønt!$F$2," ",IF(P_potet_grønt!$B$6=P_potet_grønt!$F$3," ",P_potet_grønt!H41)))</f>
        <v xml:space="preserve"> </v>
      </c>
      <c r="J40" s="70" t="str">
        <f>IF(P_potet_grønt!I41=0," ",IF(P_potet_grønt!$B$6=P_potet_grønt!$F$2," ",IF(P_potet_grønt!$B$6=P_potet_grønt!$F$3," ",P_potet_grønt!I41)))</f>
        <v xml:space="preserve"> </v>
      </c>
      <c r="K40" s="70" t="str">
        <f>IF(P_potet_grønt!J41=0," ",IF(P_potet_grønt!$B$6=P_potet_grønt!$F$2," ",IF(P_potet_grønt!$B$6=P_potet_grønt!$F$3," ",P_potet_grønt!J41)))</f>
        <v xml:space="preserve"> </v>
      </c>
      <c r="L40" s="70" t="str">
        <f>IF(P_potet_grønt!K41=0," ",IF(P_potet_grønt!$B$6=P_potet_grønt!$F$2," ",IF(P_potet_grønt!$B$6=P_potet_grønt!$F$3," ",P_potet_grønt!K41)))</f>
        <v xml:space="preserve"> </v>
      </c>
      <c r="M40" s="70" t="str">
        <f>IF(P_potet_grønt!L41=0," ",IF(P_potet_grønt!$B$6=P_potet_grønt!$F$2," ",IF(P_potet_grønt!$B$6=P_potet_grønt!$F$3," ",P_potet_grønt!L41)))</f>
        <v xml:space="preserve"> </v>
      </c>
      <c r="O40" s="83" t="str">
        <f>IF(P_potet_grønt!A91=0," ",P_potet_grønt!A91)</f>
        <v>5055 Heim</v>
      </c>
      <c r="P40" s="83" t="str">
        <f>IF(P_potet_grønt!B91=0," ",IF(P_potet_grønt!$B$6=P_potet_grønt!$F$2," ",IF(P_potet_grønt!$B$6=P_potet_grønt!$F$3," ",P_potet_grønt!B91)))</f>
        <v xml:space="preserve"> </v>
      </c>
      <c r="Q40" s="83" t="str">
        <f>IF(P_potet_grønt!C91=0," ",IF(P_potet_grønt!$B$6=P_potet_grønt!$F$2," ",IF(P_potet_grønt!$B$6=P_potet_grønt!$F$3," ",P_potet_grønt!C91)))</f>
        <v xml:space="preserve"> </v>
      </c>
      <c r="R40" s="83" t="str">
        <f>IF(P_potet_grønt!D91=0," ",IF(P_potet_grønt!$B$6=P_potet_grønt!$F$2," ",IF(P_potet_grønt!$B$6=P_potet_grønt!$F$3," ",P_potet_grønt!D91)))</f>
        <v xml:space="preserve"> </v>
      </c>
      <c r="S40" s="83" t="str">
        <f>IF(P_potet_grønt!E91=0," ",IF(P_potet_grønt!$B$6=P_potet_grønt!$F$2," ",IF(P_potet_grønt!$B$6=P_potet_grønt!$F$3," ",P_potet_grønt!E91)))</f>
        <v xml:space="preserve"> </v>
      </c>
      <c r="T40" s="83" t="str">
        <f>IF(P_potet_grønt!F91=0," ",IF(P_potet_grønt!$B$6=P_potet_grønt!$F$2," ",IF(P_potet_grønt!$B$6=P_potet_grønt!$F$3," ",P_potet_grønt!F91)))</f>
        <v xml:space="preserve"> </v>
      </c>
      <c r="U40" s="83" t="str">
        <f>IF(P_potet_grønt!G91=0," ",IF(P_potet_grønt!$B$6=P_potet_grønt!$F$2," ",IF(P_potet_grønt!$B$6=P_potet_grønt!$F$3," ",P_potet_grønt!G91)))</f>
        <v xml:space="preserve"> </v>
      </c>
      <c r="V40" s="83" t="str">
        <f>IF(P_potet_grønt!H91=0," ",IF(P_potet_grønt!$B$6=P_potet_grønt!$F$2," ",IF(P_potet_grønt!$B$6=P_potet_grønt!$F$3," ",P_potet_grønt!H91)))</f>
        <v xml:space="preserve"> </v>
      </c>
      <c r="W40" s="83" t="str">
        <f>IF(P_potet_grønt!I91=0," ",IF(P_potet_grønt!$B$6=P_potet_grønt!$F$2," ",IF(P_potet_grønt!$B$6=P_potet_grønt!$F$3," ",P_potet_grønt!I91)))</f>
        <v xml:space="preserve"> </v>
      </c>
      <c r="X40" s="83" t="str">
        <f>IF(P_potet_grønt!J91=0," ",IF(P_potet_grønt!$B$6=P_potet_grønt!$F$2," ",IF(P_potet_grønt!$B$6=P_potet_grønt!$F$3," ",P_potet_grønt!J91)))</f>
        <v xml:space="preserve"> </v>
      </c>
      <c r="Y40" s="83" t="str">
        <f>IF(P_potet_grønt!K91=0," ",IF(P_potet_grønt!$B$6=P_potet_grønt!$F$2," ",IF(P_potet_grønt!$B$6=P_potet_grønt!$F$3," ",P_potet_grønt!K91)))</f>
        <v xml:space="preserve"> </v>
      </c>
      <c r="Z40" s="78" t="str">
        <f>IF(P_potet_grønt!L91=0," ",P_potet_grønt!L91)</f>
        <v xml:space="preserve"> </v>
      </c>
    </row>
    <row r="41" spans="2:26" x14ac:dyDescent="0.2">
      <c r="B41" s="83" t="str">
        <f>IF(P_potet_grønt!A42=0," ",P_potet_grønt!A42)</f>
        <v>5056 Hitra</v>
      </c>
      <c r="C41" s="70" t="str">
        <f>IF(P_potet_grønt!B42=0," ",IF(P_potet_grønt!$B$6=P_potet_grønt!$F$2," ",IF(P_potet_grønt!$B$6=P_potet_grønt!$F$3," ",P_potet_grønt!B42)))</f>
        <v xml:space="preserve"> </v>
      </c>
      <c r="D41" s="70" t="str">
        <f>IF(P_potet_grønt!C42=0," ",IF(P_potet_grønt!$B$6=P_potet_grønt!$F$2," ",IF(P_potet_grønt!$B$6=P_potet_grønt!$F$3," ",P_potet_grønt!C42)))</f>
        <v xml:space="preserve"> </v>
      </c>
      <c r="E41" s="70">
        <f>IF(P_potet_grønt!D42=0," ",IF(P_potet_grønt!$B$6=P_potet_grønt!$F$2," ",IF(P_potet_grønt!$B$6=P_potet_grønt!$F$3," ",P_potet_grønt!D42)))</f>
        <v>5</v>
      </c>
      <c r="F41" s="70" t="str">
        <f>IF(P_potet_grønt!E42=0," ",IF(P_potet_grønt!$B$6=P_potet_grønt!$F$2," ",IF(P_potet_grønt!$B$6=P_potet_grønt!$F$3," ",P_potet_grønt!E42)))</f>
        <v xml:space="preserve"> </v>
      </c>
      <c r="G41" s="70">
        <f>IF(P_potet_grønt!F42=0," ",IF(P_potet_grønt!$B$6=P_potet_grønt!$F$2," ",IF(P_potet_grønt!$B$6=P_potet_grønt!$F$3," ",P_potet_grønt!F42)))</f>
        <v>1</v>
      </c>
      <c r="H41" s="70">
        <f>IF(P_potet_grønt!G42=0," ",IF(P_potet_grønt!$B$6=P_potet_grønt!$F$2," ",IF(P_potet_grønt!$B$6=P_potet_grønt!$F$3," ",P_potet_grønt!G42)))</f>
        <v>2</v>
      </c>
      <c r="I41" s="70">
        <f>IF(P_potet_grønt!H42=0," ",IF(P_potet_grønt!$B$6=P_potet_grønt!$F$2," ",IF(P_potet_grønt!$B$6=P_potet_grønt!$F$3," ",P_potet_grønt!H42)))</f>
        <v>8</v>
      </c>
      <c r="J41" s="70" t="str">
        <f>IF(P_potet_grønt!I42=0," ",IF(P_potet_grønt!$B$6=P_potet_grønt!$F$2," ",IF(P_potet_grønt!$B$6=P_potet_grønt!$F$3," ",P_potet_grønt!I42)))</f>
        <v xml:space="preserve"> </v>
      </c>
      <c r="K41" s="70">
        <f>IF(P_potet_grønt!J42=0," ",IF(P_potet_grønt!$B$6=P_potet_grønt!$F$2," ",IF(P_potet_grønt!$B$6=P_potet_grønt!$F$3," ",P_potet_grønt!J42)))</f>
        <v>1</v>
      </c>
      <c r="L41" s="70" t="str">
        <f>IF(P_potet_grønt!K42=0," ",IF(P_potet_grønt!$B$6=P_potet_grønt!$F$2," ",IF(P_potet_grønt!$B$6=P_potet_grønt!$F$3," ",P_potet_grønt!K42)))</f>
        <v xml:space="preserve"> </v>
      </c>
      <c r="M41" s="70">
        <f>IF(P_potet_grønt!L42=0," ",IF(P_potet_grønt!$B$6=P_potet_grønt!$F$2," ",IF(P_potet_grønt!$B$6=P_potet_grønt!$F$3," ",P_potet_grønt!L42)))</f>
        <v>17</v>
      </c>
      <c r="O41" s="83" t="str">
        <f>IF(P_potet_grønt!A92=0," ",P_potet_grønt!A92)</f>
        <v>5056 Hitra</v>
      </c>
      <c r="P41" s="83" t="str">
        <f>IF(P_potet_grønt!B92=0," ",IF(P_potet_grønt!$B$6=P_potet_grønt!$F$2," ",IF(P_potet_grønt!$B$6=P_potet_grønt!$F$3," ",P_potet_grønt!B92)))</f>
        <v xml:space="preserve"> </v>
      </c>
      <c r="Q41" s="83" t="str">
        <f>IF(P_potet_grønt!C92=0," ",IF(P_potet_grønt!$B$6=P_potet_grønt!$F$2," ",IF(P_potet_grønt!$B$6=P_potet_grønt!$F$3," ",P_potet_grønt!C92)))</f>
        <v xml:space="preserve"> </v>
      </c>
      <c r="R41" s="83">
        <f>IF(P_potet_grønt!D92=0," ",IF(P_potet_grønt!$B$6=P_potet_grønt!$F$2," ",IF(P_potet_grønt!$B$6=P_potet_grønt!$F$3," ",P_potet_grønt!D92)))</f>
        <v>1</v>
      </c>
      <c r="S41" s="83" t="str">
        <f>IF(P_potet_grønt!E92=0," ",IF(P_potet_grønt!$B$6=P_potet_grønt!$F$2," ",IF(P_potet_grønt!$B$6=P_potet_grønt!$F$3," ",P_potet_grønt!E92)))</f>
        <v xml:space="preserve"> </v>
      </c>
      <c r="T41" s="83">
        <f>IF(P_potet_grønt!F92=0," ",IF(P_potet_grønt!$B$6=P_potet_grønt!$F$2," ",IF(P_potet_grønt!$B$6=P_potet_grønt!$F$3," ",P_potet_grønt!F92)))</f>
        <v>1</v>
      </c>
      <c r="U41" s="83">
        <f>IF(P_potet_grønt!G92=0," ",IF(P_potet_grønt!$B$6=P_potet_grønt!$F$2," ",IF(P_potet_grønt!$B$6=P_potet_grønt!$F$3," ",P_potet_grønt!G92)))</f>
        <v>1</v>
      </c>
      <c r="V41" s="83">
        <f>IF(P_potet_grønt!H92=0," ",IF(P_potet_grønt!$B$6=P_potet_grønt!$F$2," ",IF(P_potet_grønt!$B$6=P_potet_grønt!$F$3," ",P_potet_grønt!H92)))</f>
        <v>1</v>
      </c>
      <c r="W41" s="83" t="str">
        <f>IF(P_potet_grønt!I92=0," ",IF(P_potet_grønt!$B$6=P_potet_grønt!$F$2," ",IF(P_potet_grønt!$B$6=P_potet_grønt!$F$3," ",P_potet_grønt!I92)))</f>
        <v xml:space="preserve"> </v>
      </c>
      <c r="X41" s="83">
        <f>IF(P_potet_grønt!J92=0," ",IF(P_potet_grønt!$B$6=P_potet_grønt!$F$2," ",IF(P_potet_grønt!$B$6=P_potet_grønt!$F$3," ",P_potet_grønt!J92)))</f>
        <v>1</v>
      </c>
      <c r="Y41" s="83" t="str">
        <f>IF(P_potet_grønt!K92=0," ",IF(P_potet_grønt!$B$6=P_potet_grønt!$F$2," ",IF(P_potet_grønt!$B$6=P_potet_grønt!$F$3," ",P_potet_grønt!K92)))</f>
        <v xml:space="preserve"> </v>
      </c>
      <c r="Z41" s="78" t="str">
        <f>IF(P_potet_grønt!L92=0," ",P_potet_grønt!L92)</f>
        <v xml:space="preserve"> </v>
      </c>
    </row>
    <row r="42" spans="2:26" x14ac:dyDescent="0.2">
      <c r="B42" s="83" t="str">
        <f>IF(P_potet_grønt!A43=0," ",P_potet_grønt!A43)</f>
        <v>5057 Ørland</v>
      </c>
      <c r="C42" s="70">
        <f>IF(P_potet_grønt!B43=0," ",IF(P_potet_grønt!$B$6=P_potet_grønt!$F$2," ",IF(P_potet_grønt!$B$6=P_potet_grønt!$F$3," ",P_potet_grønt!B43)))</f>
        <v>37</v>
      </c>
      <c r="D42" s="70">
        <f>IF(P_potet_grønt!C43=0," ",IF(P_potet_grønt!$B$6=P_potet_grønt!$F$2," ",IF(P_potet_grønt!$B$6=P_potet_grønt!$F$3," ",P_potet_grønt!C43)))</f>
        <v>233</v>
      </c>
      <c r="E42" s="70">
        <f>IF(P_potet_grønt!D43=0," ",IF(P_potet_grønt!$B$6=P_potet_grønt!$F$2," ",IF(P_potet_grønt!$B$6=P_potet_grønt!$F$3," ",P_potet_grønt!D43)))</f>
        <v>9</v>
      </c>
      <c r="F42" s="70" t="str">
        <f>IF(P_potet_grønt!E43=0," ",IF(P_potet_grønt!$B$6=P_potet_grønt!$F$2," ",IF(P_potet_grønt!$B$6=P_potet_grønt!$F$3," ",P_potet_grønt!E43)))</f>
        <v xml:space="preserve"> </v>
      </c>
      <c r="G42" s="70" t="str">
        <f>IF(P_potet_grønt!F43=0," ",IF(P_potet_grønt!$B$6=P_potet_grønt!$F$2," ",IF(P_potet_grønt!$B$6=P_potet_grønt!$F$3," ",P_potet_grønt!F43)))</f>
        <v xml:space="preserve"> </v>
      </c>
      <c r="H42" s="70" t="str">
        <f>IF(P_potet_grønt!G43=0," ",IF(P_potet_grønt!$B$6=P_potet_grønt!$F$2," ",IF(P_potet_grønt!$B$6=P_potet_grønt!$F$3," ",P_potet_grønt!G43)))</f>
        <v xml:space="preserve"> </v>
      </c>
      <c r="I42" s="70" t="str">
        <f>IF(P_potet_grønt!H43=0," ",IF(P_potet_grønt!$B$6=P_potet_grønt!$F$2," ",IF(P_potet_grønt!$B$6=P_potet_grønt!$F$3," ",P_potet_grønt!H43)))</f>
        <v xml:space="preserve"> </v>
      </c>
      <c r="J42" s="70" t="str">
        <f>IF(P_potet_grønt!I43=0," ",IF(P_potet_grønt!$B$6=P_potet_grønt!$F$2," ",IF(P_potet_grønt!$B$6=P_potet_grønt!$F$3," ",P_potet_grønt!I43)))</f>
        <v xml:space="preserve"> </v>
      </c>
      <c r="K42" s="70" t="str">
        <f>IF(P_potet_grønt!J43=0," ",IF(P_potet_grønt!$B$6=P_potet_grønt!$F$2," ",IF(P_potet_grønt!$B$6=P_potet_grønt!$F$3," ",P_potet_grønt!J43)))</f>
        <v xml:space="preserve"> </v>
      </c>
      <c r="L42" s="70" t="str">
        <f>IF(P_potet_grønt!K43=0," ",IF(P_potet_grønt!$B$6=P_potet_grønt!$F$2," ",IF(P_potet_grønt!$B$6=P_potet_grønt!$F$3," ",P_potet_grønt!K43)))</f>
        <v xml:space="preserve"> </v>
      </c>
      <c r="M42" s="70">
        <f>IF(P_potet_grønt!L43=0," ",IF(P_potet_grønt!$B$6=P_potet_grønt!$F$2," ",IF(P_potet_grønt!$B$6=P_potet_grønt!$F$3," ",P_potet_grønt!L43)))</f>
        <v>279</v>
      </c>
      <c r="O42" s="83" t="str">
        <f>IF(P_potet_grønt!A93=0," ",P_potet_grønt!A93)</f>
        <v>5057 Ørland</v>
      </c>
      <c r="P42" s="83">
        <f>IF(P_potet_grønt!B93=0," ",IF(P_potet_grønt!$B$6=P_potet_grønt!$F$2," ",IF(P_potet_grønt!$B$6=P_potet_grønt!$F$3," ",P_potet_grønt!B93)))</f>
        <v>9</v>
      </c>
      <c r="Q42" s="83">
        <f>IF(P_potet_grønt!C93=0," ",IF(P_potet_grønt!$B$6=P_potet_grønt!$F$2," ",IF(P_potet_grønt!$B$6=P_potet_grønt!$F$3," ",P_potet_grønt!C93)))</f>
        <v>8</v>
      </c>
      <c r="R42" s="83">
        <f>IF(P_potet_grønt!D93=0," ",IF(P_potet_grønt!$B$6=P_potet_grønt!$F$2," ",IF(P_potet_grønt!$B$6=P_potet_grønt!$F$3," ",P_potet_grønt!D93)))</f>
        <v>2</v>
      </c>
      <c r="S42" s="83" t="str">
        <f>IF(P_potet_grønt!E93=0," ",IF(P_potet_grønt!$B$6=P_potet_grønt!$F$2," ",IF(P_potet_grønt!$B$6=P_potet_grønt!$F$3," ",P_potet_grønt!E93)))</f>
        <v xml:space="preserve"> </v>
      </c>
      <c r="T42" s="83" t="str">
        <f>IF(P_potet_grønt!F93=0," ",IF(P_potet_grønt!$B$6=P_potet_grønt!$F$2," ",IF(P_potet_grønt!$B$6=P_potet_grønt!$F$3," ",P_potet_grønt!F93)))</f>
        <v xml:space="preserve"> </v>
      </c>
      <c r="U42" s="83" t="str">
        <f>IF(P_potet_grønt!G93=0," ",IF(P_potet_grønt!$B$6=P_potet_grønt!$F$2," ",IF(P_potet_grønt!$B$6=P_potet_grønt!$F$3," ",P_potet_grønt!G93)))</f>
        <v xml:space="preserve"> </v>
      </c>
      <c r="V42" s="83" t="str">
        <f>IF(P_potet_grønt!H93=0," ",IF(P_potet_grønt!$B$6=P_potet_grønt!$F$2," ",IF(P_potet_grønt!$B$6=P_potet_grønt!$F$3," ",P_potet_grønt!H93)))</f>
        <v xml:space="preserve"> </v>
      </c>
      <c r="W42" s="83" t="str">
        <f>IF(P_potet_grønt!I93=0," ",IF(P_potet_grønt!$B$6=P_potet_grønt!$F$2," ",IF(P_potet_grønt!$B$6=P_potet_grønt!$F$3," ",P_potet_grønt!I93)))</f>
        <v xml:space="preserve"> </v>
      </c>
      <c r="X42" s="83" t="str">
        <f>IF(P_potet_grønt!J93=0," ",IF(P_potet_grønt!$B$6=P_potet_grønt!$F$2," ",IF(P_potet_grønt!$B$6=P_potet_grønt!$F$3," ",P_potet_grønt!J93)))</f>
        <v xml:space="preserve"> </v>
      </c>
      <c r="Y42" s="83" t="str">
        <f>IF(P_potet_grønt!K93=0," ",IF(P_potet_grønt!$B$6=P_potet_grønt!$F$2," ",IF(P_potet_grønt!$B$6=P_potet_grønt!$F$3," ",P_potet_grønt!K93)))</f>
        <v xml:space="preserve"> </v>
      </c>
      <c r="Z42" s="78" t="str">
        <f>IF(P_potet_grønt!L93=0," ",P_potet_grønt!L93)</f>
        <v xml:space="preserve"> </v>
      </c>
    </row>
    <row r="43" spans="2:26" x14ac:dyDescent="0.2">
      <c r="B43" s="83" t="str">
        <f>IF(P_potet_grønt!A44=0," ",P_potet_grønt!A44)</f>
        <v>5058 Åfjord</v>
      </c>
      <c r="C43" s="70">
        <f>IF(P_potet_grønt!B44=0," ",IF(P_potet_grønt!$B$6=P_potet_grønt!$F$2," ",IF(P_potet_grønt!$B$6=P_potet_grønt!$F$3," ",P_potet_grønt!B44)))</f>
        <v>5</v>
      </c>
      <c r="D43" s="70">
        <f>IF(P_potet_grønt!C44=0," ",IF(P_potet_grønt!$B$6=P_potet_grønt!$F$2," ",IF(P_potet_grønt!$B$6=P_potet_grønt!$F$3," ",P_potet_grønt!C44)))</f>
        <v>3</v>
      </c>
      <c r="E43" s="70">
        <f>IF(P_potet_grønt!D44=0," ",IF(P_potet_grønt!$B$6=P_potet_grønt!$F$2," ",IF(P_potet_grønt!$B$6=P_potet_grønt!$F$3," ",P_potet_grønt!D44)))</f>
        <v>1</v>
      </c>
      <c r="F43" s="70" t="str">
        <f>IF(P_potet_grønt!E44=0," ",IF(P_potet_grønt!$B$6=P_potet_grønt!$F$2," ",IF(P_potet_grønt!$B$6=P_potet_grønt!$F$3," ",P_potet_grønt!E44)))</f>
        <v xml:space="preserve"> </v>
      </c>
      <c r="G43" s="70" t="str">
        <f>IF(P_potet_grønt!F44=0," ",IF(P_potet_grønt!$B$6=P_potet_grønt!$F$2," ",IF(P_potet_grønt!$B$6=P_potet_grønt!$F$3," ",P_potet_grønt!F44)))</f>
        <v xml:space="preserve"> </v>
      </c>
      <c r="H43" s="70" t="str">
        <f>IF(P_potet_grønt!G44=0," ",IF(P_potet_grønt!$B$6=P_potet_grønt!$F$2," ",IF(P_potet_grønt!$B$6=P_potet_grønt!$F$3," ",P_potet_grønt!G44)))</f>
        <v xml:space="preserve"> </v>
      </c>
      <c r="I43" s="70">
        <f>IF(P_potet_grønt!H44=0," ",IF(P_potet_grønt!$B$6=P_potet_grønt!$F$2," ",IF(P_potet_grønt!$B$6=P_potet_grønt!$F$3," ",P_potet_grønt!H44)))</f>
        <v>40</v>
      </c>
      <c r="J43" s="70" t="str">
        <f>IF(P_potet_grønt!I44=0," ",IF(P_potet_grønt!$B$6=P_potet_grønt!$F$2," ",IF(P_potet_grønt!$B$6=P_potet_grønt!$F$3," ",P_potet_grønt!I44)))</f>
        <v xml:space="preserve"> </v>
      </c>
      <c r="K43" s="70" t="str">
        <f>IF(P_potet_grønt!J44=0," ",IF(P_potet_grønt!$B$6=P_potet_grønt!$F$2," ",IF(P_potet_grønt!$B$6=P_potet_grønt!$F$3," ",P_potet_grønt!J44)))</f>
        <v xml:space="preserve"> </v>
      </c>
      <c r="L43" s="70" t="str">
        <f>IF(P_potet_grønt!K44=0," ",IF(P_potet_grønt!$B$6=P_potet_grønt!$F$2," ",IF(P_potet_grønt!$B$6=P_potet_grønt!$F$3," ",P_potet_grønt!K44)))</f>
        <v xml:space="preserve"> </v>
      </c>
      <c r="M43" s="70">
        <f>IF(P_potet_grønt!L44=0," ",IF(P_potet_grønt!$B$6=P_potet_grønt!$F$2," ",IF(P_potet_grønt!$B$6=P_potet_grønt!$F$3," ",P_potet_grønt!L44)))</f>
        <v>49</v>
      </c>
      <c r="O43" s="83" t="str">
        <f>IF(P_potet_grønt!A94=0," ",P_potet_grønt!A94)</f>
        <v>5058 Åfjord</v>
      </c>
      <c r="P43" s="83">
        <f>IF(P_potet_grønt!B94=0," ",IF(P_potet_grønt!$B$6=P_potet_grønt!$F$2," ",IF(P_potet_grønt!$B$6=P_potet_grønt!$F$3," ",P_potet_grønt!B94)))</f>
        <v>3</v>
      </c>
      <c r="Q43" s="83">
        <f>IF(P_potet_grønt!C94=0," ",IF(P_potet_grønt!$B$6=P_potet_grønt!$F$2," ",IF(P_potet_grønt!$B$6=P_potet_grønt!$F$3," ",P_potet_grønt!C94)))</f>
        <v>1</v>
      </c>
      <c r="R43" s="83">
        <f>IF(P_potet_grønt!D94=0," ",IF(P_potet_grønt!$B$6=P_potet_grønt!$F$2," ",IF(P_potet_grønt!$B$6=P_potet_grønt!$F$3," ",P_potet_grønt!D94)))</f>
        <v>1</v>
      </c>
      <c r="S43" s="83" t="str">
        <f>IF(P_potet_grønt!E94=0," ",IF(P_potet_grønt!$B$6=P_potet_grønt!$F$2," ",IF(P_potet_grønt!$B$6=P_potet_grønt!$F$3," ",P_potet_grønt!E94)))</f>
        <v xml:space="preserve"> </v>
      </c>
      <c r="T43" s="83" t="str">
        <f>IF(P_potet_grønt!F94=0," ",IF(P_potet_grønt!$B$6=P_potet_grønt!$F$2," ",IF(P_potet_grønt!$B$6=P_potet_grønt!$F$3," ",P_potet_grønt!F94)))</f>
        <v xml:space="preserve"> </v>
      </c>
      <c r="U43" s="83" t="str">
        <f>IF(P_potet_grønt!G94=0," ",IF(P_potet_grønt!$B$6=P_potet_grønt!$F$2," ",IF(P_potet_grønt!$B$6=P_potet_grønt!$F$3," ",P_potet_grønt!G94)))</f>
        <v xml:space="preserve"> </v>
      </c>
      <c r="V43" s="83">
        <f>IF(P_potet_grønt!H94=0," ",IF(P_potet_grønt!$B$6=P_potet_grønt!$F$2," ",IF(P_potet_grønt!$B$6=P_potet_grønt!$F$3," ",P_potet_grønt!H94)))</f>
        <v>1</v>
      </c>
      <c r="W43" s="83" t="str">
        <f>IF(P_potet_grønt!I94=0," ",IF(P_potet_grønt!$B$6=P_potet_grønt!$F$2," ",IF(P_potet_grønt!$B$6=P_potet_grønt!$F$3," ",P_potet_grønt!I94)))</f>
        <v xml:space="preserve"> </v>
      </c>
      <c r="X43" s="83" t="str">
        <f>IF(P_potet_grønt!J94=0," ",IF(P_potet_grønt!$B$6=P_potet_grønt!$F$2," ",IF(P_potet_grønt!$B$6=P_potet_grønt!$F$3," ",P_potet_grønt!J94)))</f>
        <v xml:space="preserve"> </v>
      </c>
      <c r="Y43" s="83" t="str">
        <f>IF(P_potet_grønt!K94=0," ",IF(P_potet_grønt!$B$6=P_potet_grønt!$F$2," ",IF(P_potet_grønt!$B$6=P_potet_grønt!$F$3," ",P_potet_grønt!K94)))</f>
        <v xml:space="preserve"> </v>
      </c>
      <c r="Z43" s="78" t="str">
        <f>IF(P_potet_grønt!L94=0," ",P_potet_grønt!L94)</f>
        <v xml:space="preserve"> </v>
      </c>
    </row>
    <row r="44" spans="2:26" x14ac:dyDescent="0.2">
      <c r="B44" s="83" t="str">
        <f>IF(P_potet_grønt!A45=0," ",P_potet_grønt!A45)</f>
        <v>5059 Orkland</v>
      </c>
      <c r="C44" s="70">
        <f>IF(P_potet_grønt!B45=0," ",IF(P_potet_grønt!$B$6=P_potet_grønt!$F$2," ",IF(P_potet_grønt!$B$6=P_potet_grønt!$F$3," ",P_potet_grønt!B45)))</f>
        <v>74</v>
      </c>
      <c r="D44" s="70">
        <f>IF(P_potet_grønt!C45=0," ",IF(P_potet_grønt!$B$6=P_potet_grønt!$F$2," ",IF(P_potet_grønt!$B$6=P_potet_grønt!$F$3," ",P_potet_grønt!C45)))</f>
        <v>18</v>
      </c>
      <c r="E44" s="70" t="str">
        <f>IF(P_potet_grønt!D45=0," ",IF(P_potet_grønt!$B$6=P_potet_grønt!$F$2," ",IF(P_potet_grønt!$B$6=P_potet_grønt!$F$3," ",P_potet_grønt!D45)))</f>
        <v xml:space="preserve"> </v>
      </c>
      <c r="F44" s="70" t="str">
        <f>IF(P_potet_grønt!E45=0," ",IF(P_potet_grønt!$B$6=P_potet_grønt!$F$2," ",IF(P_potet_grønt!$B$6=P_potet_grønt!$F$3," ",P_potet_grønt!E45)))</f>
        <v xml:space="preserve"> </v>
      </c>
      <c r="G44" s="70" t="str">
        <f>IF(P_potet_grønt!F45=0," ",IF(P_potet_grønt!$B$6=P_potet_grønt!$F$2," ",IF(P_potet_grønt!$B$6=P_potet_grønt!$F$3," ",P_potet_grønt!F45)))</f>
        <v xml:space="preserve"> </v>
      </c>
      <c r="H44" s="70" t="str">
        <f>IF(P_potet_grønt!G45=0," ",IF(P_potet_grønt!$B$6=P_potet_grønt!$F$2," ",IF(P_potet_grønt!$B$6=P_potet_grønt!$F$3," ",P_potet_grønt!G45)))</f>
        <v xml:space="preserve"> </v>
      </c>
      <c r="I44" s="70">
        <f>IF(P_potet_grønt!H45=0," ",IF(P_potet_grønt!$B$6=P_potet_grønt!$F$2," ",IF(P_potet_grønt!$B$6=P_potet_grønt!$F$3," ",P_potet_grønt!H45)))</f>
        <v>96</v>
      </c>
      <c r="J44" s="70" t="str">
        <f>IF(P_potet_grønt!I45=0," ",IF(P_potet_grønt!$B$6=P_potet_grønt!$F$2," ",IF(P_potet_grønt!$B$6=P_potet_grønt!$F$3," ",P_potet_grønt!I45)))</f>
        <v xml:space="preserve"> </v>
      </c>
      <c r="K44" s="70" t="str">
        <f>IF(P_potet_grønt!J45=0," ",IF(P_potet_grønt!$B$6=P_potet_grønt!$F$2," ",IF(P_potet_grønt!$B$6=P_potet_grønt!$F$3," ",P_potet_grønt!J45)))</f>
        <v xml:space="preserve"> </v>
      </c>
      <c r="L44" s="70" t="str">
        <f>IF(P_potet_grønt!K45=0," ",IF(P_potet_grønt!$B$6=P_potet_grønt!$F$2," ",IF(P_potet_grønt!$B$6=P_potet_grønt!$F$3," ",P_potet_grønt!K45)))</f>
        <v xml:space="preserve"> </v>
      </c>
      <c r="M44" s="70">
        <f>IF(P_potet_grønt!L45=0," ",IF(P_potet_grønt!$B$6=P_potet_grønt!$F$2," ",IF(P_potet_grønt!$B$6=P_potet_grønt!$F$3," ",P_potet_grønt!L45)))</f>
        <v>188</v>
      </c>
      <c r="O44" s="83" t="str">
        <f>IF(P_potet_grønt!A95=0," ",P_potet_grønt!A95)</f>
        <v>5059 Orkland</v>
      </c>
      <c r="P44" s="83">
        <f>IF(P_potet_grønt!B95=0," ",IF(P_potet_grønt!$B$6=P_potet_grønt!$F$2," ",IF(P_potet_grønt!$B$6=P_potet_grønt!$F$3," ",P_potet_grønt!B95)))</f>
        <v>6</v>
      </c>
      <c r="Q44" s="83">
        <f>IF(P_potet_grønt!C95=0," ",IF(P_potet_grønt!$B$6=P_potet_grønt!$F$2," ",IF(P_potet_grønt!$B$6=P_potet_grønt!$F$3," ",P_potet_grønt!C95)))</f>
        <v>4</v>
      </c>
      <c r="R44" s="83" t="str">
        <f>IF(P_potet_grønt!D95=0," ",IF(P_potet_grønt!$B$6=P_potet_grønt!$F$2," ",IF(P_potet_grønt!$B$6=P_potet_grønt!$F$3," ",P_potet_grønt!D95)))</f>
        <v xml:space="preserve"> </v>
      </c>
      <c r="S44" s="83" t="str">
        <f>IF(P_potet_grønt!E95=0," ",IF(P_potet_grønt!$B$6=P_potet_grønt!$F$2," ",IF(P_potet_grønt!$B$6=P_potet_grønt!$F$3," ",P_potet_grønt!E95)))</f>
        <v xml:space="preserve"> </v>
      </c>
      <c r="T44" s="83" t="str">
        <f>IF(P_potet_grønt!F95=0," ",IF(P_potet_grønt!$B$6=P_potet_grønt!$F$2," ",IF(P_potet_grønt!$B$6=P_potet_grønt!$F$3," ",P_potet_grønt!F95)))</f>
        <v xml:space="preserve"> </v>
      </c>
      <c r="U44" s="83" t="str">
        <f>IF(P_potet_grønt!G95=0," ",IF(P_potet_grønt!$B$6=P_potet_grønt!$F$2," ",IF(P_potet_grønt!$B$6=P_potet_grønt!$F$3," ",P_potet_grønt!G95)))</f>
        <v xml:space="preserve"> </v>
      </c>
      <c r="V44" s="83">
        <f>IF(P_potet_grønt!H95=0," ",IF(P_potet_grønt!$B$6=P_potet_grønt!$F$2," ",IF(P_potet_grønt!$B$6=P_potet_grønt!$F$3," ",P_potet_grønt!H95)))</f>
        <v>5</v>
      </c>
      <c r="W44" s="83" t="str">
        <f>IF(P_potet_grønt!I95=0," ",IF(P_potet_grønt!$B$6=P_potet_grønt!$F$2," ",IF(P_potet_grønt!$B$6=P_potet_grønt!$F$3," ",P_potet_grønt!I95)))</f>
        <v xml:space="preserve"> </v>
      </c>
      <c r="X44" s="83" t="str">
        <f>IF(P_potet_grønt!J95=0," ",IF(P_potet_grønt!$B$6=P_potet_grønt!$F$2," ",IF(P_potet_grønt!$B$6=P_potet_grønt!$F$3," ",P_potet_grønt!J95)))</f>
        <v xml:space="preserve"> </v>
      </c>
      <c r="Y44" s="83" t="str">
        <f>IF(P_potet_grønt!K95=0," ",IF(P_potet_grønt!$B$6=P_potet_grønt!$F$2," ",IF(P_potet_grønt!$B$6=P_potet_grønt!$F$3," ",P_potet_grønt!K95)))</f>
        <v xml:space="preserve"> </v>
      </c>
      <c r="Z44" s="78" t="str">
        <f>IF(P_potet_grønt!L95=0," ",P_potet_grønt!L95)</f>
        <v xml:space="preserve"> </v>
      </c>
    </row>
    <row r="45" spans="2:26" x14ac:dyDescent="0.2">
      <c r="B45" s="83" t="str">
        <f>IF(P_potet_grønt!A46=0," ",P_potet_grønt!A46)</f>
        <v>5060 Nærøysund</v>
      </c>
      <c r="C45" s="70">
        <f>IF(P_potet_grønt!B46=0," ",IF(P_potet_grønt!$B$6=P_potet_grønt!$F$2," ",IF(P_potet_grønt!$B$6=P_potet_grønt!$F$3," ",P_potet_grønt!B46)))</f>
        <v>19</v>
      </c>
      <c r="D45" s="70">
        <f>IF(P_potet_grønt!C46=0," ",IF(P_potet_grønt!$B$6=P_potet_grønt!$F$2," ",IF(P_potet_grønt!$B$6=P_potet_grønt!$F$3," ",P_potet_grønt!C46)))</f>
        <v>1</v>
      </c>
      <c r="E45" s="70">
        <f>IF(P_potet_grønt!D46=0," ",IF(P_potet_grønt!$B$6=P_potet_grønt!$F$2," ",IF(P_potet_grønt!$B$6=P_potet_grønt!$F$3," ",P_potet_grønt!D46)))</f>
        <v>10</v>
      </c>
      <c r="F45" s="70" t="str">
        <f>IF(P_potet_grønt!E46=0," ",IF(P_potet_grønt!$B$6=P_potet_grønt!$F$2," ",IF(P_potet_grønt!$B$6=P_potet_grønt!$F$3," ",P_potet_grønt!E46)))</f>
        <v xml:space="preserve"> </v>
      </c>
      <c r="G45" s="70" t="str">
        <f>IF(P_potet_grønt!F46=0," ",IF(P_potet_grønt!$B$6=P_potet_grønt!$F$2," ",IF(P_potet_grønt!$B$6=P_potet_grønt!$F$3," ",P_potet_grønt!F46)))</f>
        <v xml:space="preserve"> </v>
      </c>
      <c r="H45" s="70">
        <f>IF(P_potet_grønt!G46=0," ",IF(P_potet_grønt!$B$6=P_potet_grønt!$F$2," ",IF(P_potet_grønt!$B$6=P_potet_grønt!$F$3," ",P_potet_grønt!G46)))</f>
        <v>1</v>
      </c>
      <c r="I45" s="70">
        <f>IF(P_potet_grønt!H46=0," ",IF(P_potet_grønt!$B$6=P_potet_grønt!$F$2," ",IF(P_potet_grønt!$B$6=P_potet_grønt!$F$3," ",P_potet_grønt!H46)))</f>
        <v>2</v>
      </c>
      <c r="J45" s="70" t="str">
        <f>IF(P_potet_grønt!I46=0," ",IF(P_potet_grønt!$B$6=P_potet_grønt!$F$2," ",IF(P_potet_grønt!$B$6=P_potet_grønt!$F$3," ",P_potet_grønt!I46)))</f>
        <v xml:space="preserve"> </v>
      </c>
      <c r="K45" s="70">
        <f>IF(P_potet_grønt!J46=0," ",IF(P_potet_grønt!$B$6=P_potet_grønt!$F$2," ",IF(P_potet_grønt!$B$6=P_potet_grønt!$F$3," ",P_potet_grønt!J46)))</f>
        <v>1</v>
      </c>
      <c r="L45" s="70" t="str">
        <f>IF(P_potet_grønt!K46=0," ",IF(P_potet_grønt!$B$6=P_potet_grønt!$F$2," ",IF(P_potet_grønt!$B$6=P_potet_grønt!$F$3," ",P_potet_grønt!K46)))</f>
        <v xml:space="preserve"> </v>
      </c>
      <c r="M45" s="70">
        <f>IF(P_potet_grønt!L46=0," ",IF(P_potet_grønt!$B$6=P_potet_grønt!$F$2," ",IF(P_potet_grønt!$B$6=P_potet_grønt!$F$3," ",P_potet_grønt!L46)))</f>
        <v>34</v>
      </c>
      <c r="O45" s="83" t="str">
        <f>IF(P_potet_grønt!A96=0," ",P_potet_grønt!A96)</f>
        <v>5060 Nærøysund</v>
      </c>
      <c r="P45" s="83">
        <f>IF(P_potet_grønt!B96=0," ",IF(P_potet_grønt!$B$6=P_potet_grønt!$F$2," ",IF(P_potet_grønt!$B$6=P_potet_grønt!$F$3," ",P_potet_grønt!B96)))</f>
        <v>5</v>
      </c>
      <c r="Q45" s="83">
        <f>IF(P_potet_grønt!C96=0," ",IF(P_potet_grønt!$B$6=P_potet_grønt!$F$2," ",IF(P_potet_grønt!$B$6=P_potet_grønt!$F$3," ",P_potet_grønt!C96)))</f>
        <v>1</v>
      </c>
      <c r="R45" s="83">
        <f>IF(P_potet_grønt!D96=0," ",IF(P_potet_grønt!$B$6=P_potet_grønt!$F$2," ",IF(P_potet_grønt!$B$6=P_potet_grønt!$F$3," ",P_potet_grønt!D96)))</f>
        <v>1</v>
      </c>
      <c r="S45" s="83" t="str">
        <f>IF(P_potet_grønt!E96=0," ",IF(P_potet_grønt!$B$6=P_potet_grønt!$F$2," ",IF(P_potet_grønt!$B$6=P_potet_grønt!$F$3," ",P_potet_grønt!E96)))</f>
        <v xml:space="preserve"> </v>
      </c>
      <c r="T45" s="83" t="str">
        <f>IF(P_potet_grønt!F96=0," ",IF(P_potet_grønt!$B$6=P_potet_grønt!$F$2," ",IF(P_potet_grønt!$B$6=P_potet_grønt!$F$3," ",P_potet_grønt!F96)))</f>
        <v xml:space="preserve"> </v>
      </c>
      <c r="U45" s="83">
        <f>IF(P_potet_grønt!G96=0," ",IF(P_potet_grønt!$B$6=P_potet_grønt!$F$2," ",IF(P_potet_grønt!$B$6=P_potet_grønt!$F$3," ",P_potet_grønt!G96)))</f>
        <v>1</v>
      </c>
      <c r="V45" s="83">
        <f>IF(P_potet_grønt!H96=0," ",IF(P_potet_grønt!$B$6=P_potet_grønt!$F$2," ",IF(P_potet_grønt!$B$6=P_potet_grønt!$F$3," ",P_potet_grønt!H96)))</f>
        <v>1</v>
      </c>
      <c r="W45" s="83" t="str">
        <f>IF(P_potet_grønt!I96=0," ",IF(P_potet_grønt!$B$6=P_potet_grønt!$F$2," ",IF(P_potet_grønt!$B$6=P_potet_grønt!$F$3," ",P_potet_grønt!I96)))</f>
        <v xml:space="preserve"> </v>
      </c>
      <c r="X45" s="83">
        <f>IF(P_potet_grønt!J96=0," ",IF(P_potet_grønt!$B$6=P_potet_grønt!$F$2," ",IF(P_potet_grønt!$B$6=P_potet_grønt!$F$3," ",P_potet_grønt!J96)))</f>
        <v>1</v>
      </c>
      <c r="Y45" s="83" t="str">
        <f>IF(P_potet_grønt!K96=0," ",IF(P_potet_grønt!$B$6=P_potet_grønt!$F$2," ",IF(P_potet_grønt!$B$6=P_potet_grønt!$F$3," ",P_potet_grønt!K96)))</f>
        <v xml:space="preserve"> </v>
      </c>
      <c r="Z45" s="78" t="str">
        <f>IF(P_potet_grønt!L96=0," ",P_potet_grønt!L96)</f>
        <v xml:space="preserve"> </v>
      </c>
    </row>
    <row r="46" spans="2:26" x14ac:dyDescent="0.2">
      <c r="B46" s="83" t="str">
        <f>IF(P_potet_grønt!A47=0," ",P_potet_grønt!A47)</f>
        <v>5061 Rindal</v>
      </c>
      <c r="C46" s="70" t="str">
        <f>IF(P_potet_grønt!B47=0," ",IF(P_potet_grønt!$B$6=P_potet_grønt!$F$2," ",IF(P_potet_grønt!$B$6=P_potet_grønt!$F$3," ",P_potet_grønt!B47)))</f>
        <v xml:space="preserve"> </v>
      </c>
      <c r="D46" s="70" t="str">
        <f>IF(P_potet_grønt!C47=0," ",IF(P_potet_grønt!$B$6=P_potet_grønt!$F$2," ",IF(P_potet_grønt!$B$6=P_potet_grønt!$F$3," ",P_potet_grønt!C47)))</f>
        <v xml:space="preserve"> </v>
      </c>
      <c r="E46" s="70" t="str">
        <f>IF(P_potet_grønt!D47=0," ",IF(P_potet_grønt!$B$6=P_potet_grønt!$F$2," ",IF(P_potet_grønt!$B$6=P_potet_grønt!$F$3," ",P_potet_grønt!D47)))</f>
        <v xml:space="preserve"> </v>
      </c>
      <c r="F46" s="70" t="str">
        <f>IF(P_potet_grønt!E47=0," ",IF(P_potet_grønt!$B$6=P_potet_grønt!$F$2," ",IF(P_potet_grønt!$B$6=P_potet_grønt!$F$3," ",P_potet_grønt!E47)))</f>
        <v xml:space="preserve"> </v>
      </c>
      <c r="G46" s="70" t="str">
        <f>IF(P_potet_grønt!F47=0," ",IF(P_potet_grønt!$B$6=P_potet_grønt!$F$2," ",IF(P_potet_grønt!$B$6=P_potet_grønt!$F$3," ",P_potet_grønt!F47)))</f>
        <v xml:space="preserve"> </v>
      </c>
      <c r="H46" s="70" t="str">
        <f>IF(P_potet_grønt!G47=0," ",IF(P_potet_grønt!$B$6=P_potet_grønt!$F$2," ",IF(P_potet_grønt!$B$6=P_potet_grønt!$F$3," ",P_potet_grønt!G47)))</f>
        <v xml:space="preserve"> </v>
      </c>
      <c r="I46" s="70" t="str">
        <f>IF(P_potet_grønt!H47=0," ",IF(P_potet_grønt!$B$6=P_potet_grønt!$F$2," ",IF(P_potet_grønt!$B$6=P_potet_grønt!$F$3," ",P_potet_grønt!H47)))</f>
        <v xml:space="preserve"> </v>
      </c>
      <c r="J46" s="70" t="str">
        <f>IF(P_potet_grønt!I47=0," ",IF(P_potet_grønt!$B$6=P_potet_grønt!$F$2," ",IF(P_potet_grønt!$B$6=P_potet_grønt!$F$3," ",P_potet_grønt!I47)))</f>
        <v xml:space="preserve"> </v>
      </c>
      <c r="K46" s="70" t="str">
        <f>IF(P_potet_grønt!J47=0," ",IF(P_potet_grønt!$B$6=P_potet_grønt!$F$2," ",IF(P_potet_grønt!$B$6=P_potet_grønt!$F$3," ",P_potet_grønt!J47)))</f>
        <v xml:space="preserve"> </v>
      </c>
      <c r="L46" s="70" t="str">
        <f>IF(P_potet_grønt!K47=0," ",IF(P_potet_grønt!$B$6=P_potet_grønt!$F$2," ",IF(P_potet_grønt!$B$6=P_potet_grønt!$F$3," ",P_potet_grønt!K47)))</f>
        <v xml:space="preserve"> </v>
      </c>
      <c r="M46" s="70" t="str">
        <f>IF(P_potet_grønt!L47=0," ",IF(P_potet_grønt!$B$6=P_potet_grønt!$F$2," ",IF(P_potet_grønt!$B$6=P_potet_grønt!$F$3," ",P_potet_grønt!L47)))</f>
        <v xml:space="preserve"> </v>
      </c>
      <c r="O46" s="83" t="str">
        <f>IF(P_potet_grønt!A97=0," ",P_potet_grønt!A97)</f>
        <v>5061 Rindal</v>
      </c>
      <c r="P46" s="83" t="str">
        <f>IF(P_potet_grønt!B97=0," ",IF(P_potet_grønt!$B$6=P_potet_grønt!$F$2," ",IF(P_potet_grønt!$B$6=P_potet_grønt!$F$3," ",P_potet_grønt!B97)))</f>
        <v xml:space="preserve"> </v>
      </c>
      <c r="Q46" s="83" t="str">
        <f>IF(P_potet_grønt!C97=0," ",IF(P_potet_grønt!$B$6=P_potet_grønt!$F$2," ",IF(P_potet_grønt!$B$6=P_potet_grønt!$F$3," ",P_potet_grønt!C97)))</f>
        <v xml:space="preserve"> </v>
      </c>
      <c r="R46" s="83" t="str">
        <f>IF(P_potet_grønt!D97=0," ",IF(P_potet_grønt!$B$6=P_potet_grønt!$F$2," ",IF(P_potet_grønt!$B$6=P_potet_grønt!$F$3," ",P_potet_grønt!D97)))</f>
        <v xml:space="preserve"> </v>
      </c>
      <c r="S46" s="83" t="str">
        <f>IF(P_potet_grønt!E97=0," ",IF(P_potet_grønt!$B$6=P_potet_grønt!$F$2," ",IF(P_potet_grønt!$B$6=P_potet_grønt!$F$3," ",P_potet_grønt!E97)))</f>
        <v xml:space="preserve"> </v>
      </c>
      <c r="T46" s="83" t="str">
        <f>IF(P_potet_grønt!F97=0," ",IF(P_potet_grønt!$B$6=P_potet_grønt!$F$2," ",IF(P_potet_grønt!$B$6=P_potet_grønt!$F$3," ",P_potet_grønt!F97)))</f>
        <v xml:space="preserve"> </v>
      </c>
      <c r="U46" s="83" t="str">
        <f>IF(P_potet_grønt!G97=0," ",IF(P_potet_grønt!$B$6=P_potet_grønt!$F$2," ",IF(P_potet_grønt!$B$6=P_potet_grønt!$F$3," ",P_potet_grønt!G97)))</f>
        <v xml:space="preserve"> </v>
      </c>
      <c r="V46" s="83" t="str">
        <f>IF(P_potet_grønt!H97=0," ",IF(P_potet_grønt!$B$6=P_potet_grønt!$F$2," ",IF(P_potet_grønt!$B$6=P_potet_grønt!$F$3," ",P_potet_grønt!H97)))</f>
        <v xml:space="preserve"> </v>
      </c>
      <c r="W46" s="83" t="str">
        <f>IF(P_potet_grønt!I97=0," ",IF(P_potet_grønt!$B$6=P_potet_grønt!$F$2," ",IF(P_potet_grønt!$B$6=P_potet_grønt!$F$3," ",P_potet_grønt!I97)))</f>
        <v xml:space="preserve"> </v>
      </c>
      <c r="X46" s="83" t="str">
        <f>IF(P_potet_grønt!J97=0," ",IF(P_potet_grønt!$B$6=P_potet_grønt!$F$2," ",IF(P_potet_grønt!$B$6=P_potet_grønt!$F$3," ",P_potet_grønt!J97)))</f>
        <v xml:space="preserve"> </v>
      </c>
      <c r="Y46" s="83" t="str">
        <f>IF(P_potet_grønt!K97=0," ",IF(P_potet_grønt!$B$6=P_potet_grønt!$F$2," ",IF(P_potet_grønt!$B$6=P_potet_grønt!$F$3," ",P_potet_grønt!K97)))</f>
        <v xml:space="preserve"> </v>
      </c>
      <c r="Z46" s="78" t="str">
        <f>IF(P_potet_grønt!L97=0," ",P_potet_grønt!L97)</f>
        <v xml:space="preserve"> </v>
      </c>
    </row>
    <row r="47" spans="2:26" x14ac:dyDescent="0.2">
      <c r="B47" s="72" t="str">
        <f>IF(P_potet_grønt!A48=0," ",P_potet_grønt!A48)</f>
        <v>Totalsum</v>
      </c>
      <c r="C47" s="70">
        <f>IF(P_potet_grønt!B48=0," ",IF(P_potet_grønt!$B$6=P_potet_grønt!$F$2," ",IF(P_potet_grønt!$B$6=P_potet_grønt!$F$3," ",P_potet_grønt!B48)))</f>
        <v>13491</v>
      </c>
      <c r="D47" s="70">
        <f>IF(P_potet_grønt!C48=0," ",IF(P_potet_grønt!$B$6=P_potet_grønt!$F$2," ",IF(P_potet_grønt!$B$6=P_potet_grønt!$F$3," ",P_potet_grønt!C48)))</f>
        <v>7462</v>
      </c>
      <c r="E47" s="70">
        <f>IF(P_potet_grønt!D48=0," ",IF(P_potet_grønt!$B$6=P_potet_grønt!$F$2," ",IF(P_potet_grønt!$B$6=P_potet_grønt!$F$3," ",P_potet_grønt!D48)))</f>
        <v>258</v>
      </c>
      <c r="F47" s="70">
        <f>IF(P_potet_grønt!E48=0," ",IF(P_potet_grønt!$B$6=P_potet_grønt!$F$2," ",IF(P_potet_grønt!$B$6=P_potet_grønt!$F$3," ",P_potet_grønt!E48)))</f>
        <v>31</v>
      </c>
      <c r="G47" s="70">
        <f>IF(P_potet_grønt!F48=0," ",IF(P_potet_grønt!$B$6=P_potet_grønt!$F$2," ",IF(P_potet_grønt!$B$6=P_potet_grønt!$F$3," ",P_potet_grønt!F48)))</f>
        <v>38</v>
      </c>
      <c r="H47" s="70">
        <f>IF(P_potet_grønt!G48=0," ",IF(P_potet_grønt!$B$6=P_potet_grønt!$F$2," ",IF(P_potet_grønt!$B$6=P_potet_grønt!$F$3," ",P_potet_grønt!G48)))</f>
        <v>174</v>
      </c>
      <c r="I47" s="70">
        <f>IF(P_potet_grønt!H48=0," ",IF(P_potet_grønt!$B$6=P_potet_grønt!$F$2," ",IF(P_potet_grønt!$B$6=P_potet_grønt!$F$3," ",P_potet_grønt!H48)))</f>
        <v>782</v>
      </c>
      <c r="J47" s="70">
        <f>IF(P_potet_grønt!I48=0," ",IF(P_potet_grønt!$B$6=P_potet_grønt!$F$2," ",IF(P_potet_grønt!$B$6=P_potet_grønt!$F$3," ",P_potet_grønt!I48)))</f>
        <v>8</v>
      </c>
      <c r="K47" s="70">
        <f>IF(P_potet_grønt!J48=0," ",IF(P_potet_grønt!$B$6=P_potet_grønt!$F$2," ",IF(P_potet_grønt!$B$6=P_potet_grønt!$F$3," ",P_potet_grønt!J48)))</f>
        <v>11</v>
      </c>
      <c r="L47" s="70">
        <f>IF(P_potet_grønt!K48=0," ",IF(P_potet_grønt!$B$6=P_potet_grønt!$F$2," ",IF(P_potet_grønt!$B$6=P_potet_grønt!$F$3," ",P_potet_grønt!K48)))</f>
        <v>6</v>
      </c>
      <c r="M47" s="70">
        <f>IF(P_potet_grønt!L48=0," ",IF(P_potet_grønt!$B$6=P_potet_grønt!$F$2," ",IF(P_potet_grønt!$B$6=P_potet_grønt!$F$3," ",P_potet_grønt!L48)))</f>
        <v>22261</v>
      </c>
      <c r="O47" s="72" t="str">
        <f>IF(P_potet_grønt!A98=0," ",P_potet_grønt!A98)</f>
        <v>Totalsum</v>
      </c>
      <c r="P47" s="83">
        <f>IF(P_potet_grønt!B98=0," ",IF(P_potet_grønt!$B$6=P_potet_grønt!$F$2," ",IF(P_potet_grønt!$B$6=P_potet_grønt!$F$3," ",P_potet_grønt!B98)))</f>
        <v>189</v>
      </c>
      <c r="Q47" s="83">
        <f>IF(P_potet_grønt!C98=0," ",IF(P_potet_grønt!$B$6=P_potet_grønt!$F$2," ",IF(P_potet_grønt!$B$6=P_potet_grønt!$F$3," ",P_potet_grønt!C98)))</f>
        <v>116</v>
      </c>
      <c r="R47" s="83">
        <f>IF(P_potet_grønt!D98=0," ",IF(P_potet_grønt!$B$6=P_potet_grønt!$F$2," ",IF(P_potet_grønt!$B$6=P_potet_grønt!$F$3," ",P_potet_grønt!D98)))</f>
        <v>36</v>
      </c>
      <c r="S47" s="83">
        <f>IF(P_potet_grønt!E98=0," ",IF(P_potet_grønt!$B$6=P_potet_grønt!$F$2," ",IF(P_potet_grønt!$B$6=P_potet_grønt!$F$3," ",P_potet_grønt!E98)))</f>
        <v>3</v>
      </c>
      <c r="T47" s="83">
        <f>IF(P_potet_grønt!F98=0," ",IF(P_potet_grønt!$B$6=P_potet_grønt!$F$2," ",IF(P_potet_grønt!$B$6=P_potet_grønt!$F$3," ",P_potet_grønt!F98)))</f>
        <v>3</v>
      </c>
      <c r="U47" s="83">
        <f>IF(P_potet_grønt!G98=0," ",IF(P_potet_grønt!$B$6=P_potet_grønt!$F$2," ",IF(P_potet_grønt!$B$6=P_potet_grønt!$F$3," ",P_potet_grønt!G98)))</f>
        <v>24</v>
      </c>
      <c r="V47" s="83">
        <f>IF(P_potet_grønt!H98=0," ",IF(P_potet_grønt!$B$6=P_potet_grønt!$F$2," ",IF(P_potet_grønt!$B$6=P_potet_grønt!$F$3," ",P_potet_grønt!H98)))</f>
        <v>30</v>
      </c>
      <c r="W47" s="83">
        <f>IF(P_potet_grønt!I98=0," ",IF(P_potet_grønt!$B$6=P_potet_grønt!$F$2," ",IF(P_potet_grønt!$B$6=P_potet_grønt!$F$3," ",P_potet_grønt!I98)))</f>
        <v>7</v>
      </c>
      <c r="X47" s="83">
        <f>IF(P_potet_grønt!J98=0," ",IF(P_potet_grønt!$B$6=P_potet_grønt!$F$2," ",IF(P_potet_grønt!$B$6=P_potet_grønt!$F$3," ",P_potet_grønt!J98)))</f>
        <v>8</v>
      </c>
      <c r="Y47" s="83">
        <f>IF(P_potet_grønt!K98=0," ",IF(P_potet_grønt!$B$6=P_potet_grønt!$F$2," ",IF(P_potet_grønt!$B$6=P_potet_grønt!$F$3," ",P_potet_grønt!K98)))</f>
        <v>2</v>
      </c>
      <c r="Z47" s="78" t="str">
        <f>IF(P_potet_grønt!L98=0," ",P_potet_grønt!L98)</f>
        <v xml:space="preserve"> </v>
      </c>
    </row>
  </sheetData>
  <mergeCells count="1">
    <mergeCell ref="H2:K4"/>
  </mergeCells>
  <conditionalFormatting sqref="B9:M47 O9:Y47">
    <cfRule type="containsBlanks" dxfId="63" priority="3">
      <formula>LEN(TRIM(B9))=0</formula>
    </cfRule>
  </conditionalFormatting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 T i l f � y 1 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 T i l f � y 1 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 C o l u m n s \ S � k n a d s � r 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 C o l u m n s \ B e s k r i v e l s e 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 C o l u m n s \ A n t a l l   f o r e t a k 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 C o l u m n s \ A n t a l l   e n h e t e r 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 C o l u m n s \ E n h e t 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 T a b _ k o m m u n e 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 T a b _ k o m m u n e 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 C o l u m n s \ K o m _ k o b l e 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 C o l u m n s \ k n r _ k o m 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 C o l u m n s \ J o r d b r u k s o m r � d e 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 T a b _ k o d e 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 T a b _ k o d e 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 C o l u m n s \ B e s k r i v e l s e 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 C o l u m n s \ H o v e d g r u p p e 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 C o l u m n s \ U n d e r g r u p p e r 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 C o l u m n s \ p r e s e n t a s j o n 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 C o l u m n s \ a l l e   p l a n t e - / d y r e s l a g 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 C o l u m n s \ G r u p p e 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 C o l u m n s \ G r u p p e 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1.xml>��< ? x m l   v e r s i o n = " 1 . 0 "   e n c o d i n g = " u t f - 1 6 " ? > < D a t a M a s h u p   s q m i d = " 7 c b 3 8 6 6 e - 3 7 3 f - 4 5 5 3 - b 0 1 1 - c 4 c 8 b 2 5 9 2 8 d b "   x m l n s = " h t t p : / / s c h e m a s . m i c r o s o f t . c o m / D a t a M a s h u p " > A A A A A G 8 K A A B Q S w M E F A A C A A g A o Z w 6 V q j B v N + k A A A A 9 g A A A B I A H A B D b 2 5 m a W c v U G F j a 2 F n Z S 5 4 b W w g o h g A K K A U A A A A A A A A A A A A A A A A A A A A A A A A A A A A h Y 8 x D o I w G I W v Q r r T l h I T Q 3 7 K 4 C p q Y m J c a 6 n Q C M X Q Y r m b g 0 f y C m I U d X N 8 3 / u G 9 + 7 X G 2 R D U w c X 1 V n d m h R F m K J A G d k W 2 p Q p 6 t 0 x n K O M w 0 b I k y h V M M r G J o M t U l Q 5 d 0 4 I 8 d 5 j H + O 2 K w m j N C L 7 f L m V l W o E + s j 6 v x x q Y 5 0 w U i E O u 9 c Y z n A U M T x j M a Z A J g i 5 N l + B j X u f 7 Q + E R V + 7 v l P c H M L V G s g U g b w / 8 A d Q S w M E F A A C A A g A o Z w 6 V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K G c O l Y E w H g n c g c A A C Y o A A A T A B w A R m 9 y b X V s Y X M v U 2 V j d G l v b j E u b S C i G A A o o B Q A A A A A A A A A A A A A A A A A A A A A A A A A A A D t W c 1 y 2 z Y Q v n s m 7 4 B h L t K M 4 o q k / p x U y T i O H S d p 3 M R y 0 o O s y c A m p N A E Q R c E 3 W g 8 P v Y d + g L p M / i u F + s C p C z K X D h / d l q 3 z c X O 7 m J 3 8 e 3 i W 4 B O 2 a E K E 0 E G + U / 3 w c p K + p 5 K F p B X e + / W m s 1 3 A e P v X N I n n K k 7 K w T + v Q h 5 w E C w l c B P u b o V c p b W n I 3 7 + 2 9 S J t P 9 5 8 l 7 K v Z / F u y J D E / Y / k B R F a Y q j K L 9 x x Q M 9 n + 6 F 4 R S e 7 4 H / w v Z f h 5 m v x z N q T f y U H e d d R F I R q K E J 0 I w S c Z H T A q m H A i / R w 8 4 W x 0 w D o l v J D y L R V o z q T V O n Y 1 E K C a U c 7 Z w B G k q y a R i J I 2 O M g 4 / x 5 C 4 d C + 7 2 k 1 + S 2 v W u A 3 C 6 O F 7 M l x X S o Y H m W L p 6 N F w O w w C J k a P y I 8 P i Z I Z K 2 U f K c B A E j Z h I m D j E F w p M s 5 E l B 4 B 1 I v Q 6 0 G Q b 6 F 2 R a I N 4 u x J K t J x I m O d U s j n 6 d y t K G r D A o J R / V N Y V h C Y g / n J 9 B v k t B K 4 h P g b d R I G T B F F D x j n R d h S t M 0 P x 1 Q E 5 v e L z d t S R P e e u 8 n X 7 t C Y 6 Z Q r Q G x G K Y u P G Y f / 1 E t Y b O p A k N v 0 m C 0 y u l i c + 9 w D p f Z p 2 U j j 9 N Q Z z M 4 j Q Y N 0 9 l F C Q s + E 6 r R W 9 b I z j c 3 W l E c M x D o I U e y D M t I X S R x n A p M H V e F j l k b 6 G P G 0 q l s X i n J O I F + m a F Q N X + i Z e M 8 U Q 9 L b 1 I o l r 2 f 1 O y u h w C B a s E I J z 9 t O C j v 0 J J x Q 0 8 u w 1 O r 2 t H l 2 c Z o W + J Q W l y i T S u h D Q F s 7 L C M F Q k q G z 9 I L g 9 c Z k 9 O + Z o s G e R w K K q f P g E N U O A 6 Z 7 J d W Q p c D / n 0 n t 9 F F v O R j l / 2 a h R D b + B o t U l k + C m z h 0 c H K t p G e r D 5 J D r M Y c q g t d t E Y P m E 8 j E P 4 v e 8 8 g O g F p v 1 e g 2 y K w y Q I x a T f a T e b b o O 8 z h L F B m r K W X / x 6 + p O I t i o x M K J H E s W x w y i J k A t u r v H u j s v a v d K J j G s 3 m Y U + m h e P D I s x O u c D w 4 p p z L N 9 4 v x u 9 Q r L b R u j V 8 w a W 2 o j + E I F j u v 3 F b T I Y k k S y K v K m p V R e 2 q q H N Z 1 H M r 7 n u u W x F 5 0 P h L x / L y R q H k Q 7 K V C T O + T U t A r + j C 6 P W n j s M + Q O U B M d h 6 n H G q i d J x 7 j v W 9 n D O H D L C u 8 j W P a W O I T Q l B 6 Z X 6 6 T / c G H 6 / Z v t Z h v u P 9 F 0 e p P z x s M 3 v G h M g 1 u Z f s r 0 V / P q a O P c 2 L T w b t W 0 8 I z D C m B f N j S q D q 5 / d l g L i R 9 p 7 z 8 3 P 8 z 1 / z u y t S n I 1 Y x t r V m p T l / P 2 t d d 4 t v D 2 k W p v 4 E j y 3 x 1 2 9 n x 3 / n A J j W / b n 1 k G + X f 9 d A 2 w b / b Y 7 v A 4 T M e 3 D k o l 2 Y R i P 5 / e 1 / D 2 7 s K 6 2 2 n j R u 8 V P n V S 5 X / r Z c q / 2 Y u V Z Z C 4 h P X / + d f q p Y u Q D b n 1 3 4 T 8 j 9 9 E 7 I A X Q L 3 S + 8 / 1 1 2 N G 6 s I c k + x B b F e W P Z C P p 6 d T 9 G / B s x n Q w z 3 S F Y 7 L d N G Y + l P C e i V w X 4 R K 3 Z W P J Q N r Z t H q t s m L 2 f n Q B b J h O w m c R p Q n j 9 j S y Y d A j N C 3 t u T s 3 M Y q 5 x O K h Z d s p P I 4 A q L y z F I z W 3 X L x s t l p N a u w n D j s C s N c 9 6 M 2 5 G + t 4 C C T c 9 8 l J z s 2 P U F W 2 L z H 4 H y s 5 E Y D F o k x d S U z Y 0 t d X I d c l b K q b 8 h A m L Q Y s M Q G 5 J A l D d Z r C b q U X d I W 9 4 q l h o c 9 4 l 2 9 A p o S 2 5 N f I W A K C 4 1 m u S 2 R 8 y V T a 1 b 9 R R M r H o W 6 a W p g 9 Q f Z s M F B C C N T x 0 i w I H 1 v U 9 M p h G 0 R X Q e m t k E C X B k Q V b 3 y U D I D K L 0 i N P w z S y L W 1 p X G l s 0 b b J W 5 Y q w V K L f o 3 s 0 i y 2 R G 7 5 Z I e l q R 7 e q B r O W R j Y G 6 7 V M f 1 k b Z l W l 6 x n k b Q F 7 5 E t O f t T W N R t l 2 y G t l 5 t t 8 j 6 y R X N 2 u 6 S p 0 c s t s L S a Q K h i c l J w i 0 V 7 / h Q M C G s H d G B r W c S r q A 2 g y 4 4 i G f n t p p 3 O w C N R H d n I N N c 0 + r W c T 2 w U k 2 7 w N U 5 L t q i 3 U I t N K x G 7 a L q r S M 4 C S Z A D 9 e b o p k E c Q P T z F r v e 7 g + r 4 x J A d + i a X j j A d 9 B T j T a w L U 4 u M D A U L b d 4 O W q I f j V + l W 2 G R B T c B J G Z t P d N d S o T M / a r I n 7 K s 6 T Q c 9 i o c e E 8 Y C j t 9 D j 9 c 8 P t A n g 4 w Y 5 U 2 o L D 4 f X M I a B H 9 + r G S I G M H x 9 Q Q o m B z z J n C t N C p Y Q 5 u w Y v P F d F H x t X F h i 5 I x v L H C o N S W b b e I H o S A A b d G x J F F Q g D G x Z D G f G y Y P / M D M q c i 4 a a I m x e g 1 o O O B 5 q P f m O A b K i a F 2 T K O i B n R x g N e l g t 9 F z 9 3 8 1 u M 6 U + 8 O Z Z M L F 7 y W W 8 Q w 4 H P L w v G Y O n O F R T 6 V 3 D n v l h X E n q Y 0 M e E L U z Y x o Q d R O h i 0 V 0 s u o t F d 7 H o L h b I w w J 5 W C A f s / R R S y y l T r M q d P 0 1 R N h B f L p d b H k X S c n t I d H d H g K I 2 0 P K 4 f Y Q l L w 2 E t 1 r f 8 Z f V + e P H 3 r w L s r 7 D 3 v / b H 4 4 Z H x 1 I 5 M S 3 o e / J D I 6 S J K o V j 8 d 6 o d r 3 y m t d k a L j x l f 8 U 2 s + J Z i P m a B S 7 C r f J 2 K h N T B q n L L 5 6 9 d N o E 3 e E X 8 H N j 1 Q G Z R m s R y 9 h H 5 Q p a v 8 y x y 4 n / u B 6 4 7 K 3 e W U Q 6 + H u L g G v H 9 w o + C j 2 k a p h X p N r y t g 4 n M j o + r K 9 7 A D J W 5 T l a U x 5 K l s A f z g a u i p J w z c s w p b P P e D 8 E U T P X j 9 b L V U + O a V C t U K D 6 7 Q n 8 B U E s B A i 0 A F A A C A A g A o Z w 6 V q j B v N + k A A A A 9 g A A A B I A A A A A A A A A A A A A A A A A A A A A A E N v b m Z p Z y 9 Q Y W N r Y W d l L n h t b F B L A Q I t A B Q A A g A I A K G c O l Z T c j g s m w A A A O E A A A A T A A A A A A A A A A A A A A A A A P A A A A B b Q 2 9 u d G V u d F 9 U e X B l c 1 0 u e G 1 s U E s B A i 0 A F A A C A A g A o Z w 6 V g T A e C d y B w A A J i g A A B M A A A A A A A A A A A A A A A A A 2 A E A A E Z v c m 1 1 b G F z L 1 N l Y 3 R p b 2 4 x L m 1 Q S w U G A A A A A A M A A w D C A A A A l w k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2 Y A A A A A A A A V Z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F R f O T A w X 2 R l b F 8 x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x L T I 4 V D I w O j U 0 O j E 2 L j A 1 N j Y 5 M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5 h d m l n Y X R p b 2 5 T d G V w T m F t Z S I g V m F s d W U 9 I n N O Y X Z p Z 2 F z a m 9 u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9 F a 3 N l b X B l b G Z p b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x M S 0 y O F Q x O D o y N j o y N S 4 x M T c w N j k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V i O W M 4 N D M t Z m I 5 O S 0 0 N m R l L T g 4 M T c t Y j B h Z D J m Z T E 3 M T R h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E t M j h U M T g 6 M j Y 6 M j U u M T E 3 M D Y 5 N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l Y j l j O D Q z L W Z i O T k t N D Z k Z S 0 4 O D E 3 L W I w Y W Q y Z m U x N z E 0 Y S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Z W t z Z W 1 w Z W x m a W w 8 L 0 l 0 Z W 1 Q Y X R o P j w v S X R l b U x v Y 2 F 0 a W 9 u P j x T d G F i b G V F b n R y a W V z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Q z N D Q y M z k w L T k w M G I t N G V j M S 1 h M z Z k L T N k Y m Y 2 O D Y x Y j R l N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x v Y W R U b 1 J l c G 9 y d E R p c 2 F i b G V k I i B W Y W x 1 Z T 0 i b D E i I C 8 + P E V u d H J 5 I F R 5 c G U 9 I k 5 h d m l n Y X R p b 2 5 T d G V w T m F t Z S I g V m F s d W U 9 I n N O Y X Z p Z 2 F z a m 9 u I i A v P j x F b n R y e S B U e X B l P S J B Z G R l Z F R v R G F 0 Y U 1 v Z G V s I i B W Y W x 1 Z T 0 i b D A i I C 8 + P E V u d H J 5 I F R 5 c G U 9 I k Z p b G x M Y X N 0 V X B k Y X R l Z C I g V m F s d W U 9 I m Q y M D I z L T A x L T A 5 V D E 1 O j E 0 O j E 5 L j Q 0 O T I 1 N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Z m l s P C 9 J d G V t U G F 0 a D 4 8 L 0 l 0 Z W 1 M b 2 N h d G l v b j 4 8 U 3 R h Y m x l R W 5 0 c m l l c z 4 8 R W 5 0 c n k g V H l w Z T 0 i U m V z d W x 0 V H l w Z S I g V m F s d W U 9 I n N G d W 5 j d G l v b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Z W I 5 Y z g 0 M y 1 m Y j k 5 L T Q 2 Z G U t O D g x N y 1 i M G F k M m Z l M T c x N G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x F b n R y e S B U e X B l P S J B Z G R l Z F R v R G F 0 Y U 1 v Z G V s I i B W Y W x 1 Z T 0 i b D A i I C 8 + P E V u d H J 5 I F R 5 c G U 9 I k Z p b G x M Y X N 0 V X B k Y X R l Z C I g V m F s d W U 9 I m Q y M D I z L T A x L T A 5 V D E 1 O j E 0 O j E 5 L j Q 2 N T k x M T d a I i A v P j x F b n R y e S B U e X B l P S J G a W x s U 3 R h d H V z I i B W Y W x 1 Z T 0 i c 0 N v b X B s Z X R l I i A v P j x F b n R y e S B U e X B l P S J O Y X Z p Z 2 F 0 a W 9 u U 3 R l c E 5 h b W U i I F Z h b H V l P S J z T m F 2 a W d h c 2 p v b i I g L z 4 8 L 1 N 0 Y W J s Z U V u d H J p Z X M + P C 9 J d G V t P j x J d G V t P j x J d G V t T G 9 j Y X R p b 2 4 + P E l 0 Z W 1 U e X B l P k Z v c m 1 1 b G E 8 L 0 l 0 Z W 1 U e X B l P j x J d G V t U G F 0 a D 5 T Z W N 0 a W 9 u M S 9 F a 3 N l b X B l b G Z p b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x M S 0 y O F Q x O D o z M z o y M y 4 5 N T M 0 N T c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W Y 3 Y z M 2 Y T k t Z m I 1 O C 0 0 N z Q 3 L T k 3 Y W I t M 2 E 1 Y z B l M D E x N 2 Q 2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E t M j h U M T g 6 M z M 6 M j M u O T Y w M T c 1 N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m N 2 M z N m E 5 L W Z i N T g t N D c 0 N y 0 5 N 2 F i L T N h N W M w Z T A x M T d k N i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Z W t z Z W 1 w Z W x m a W w l M j A o M i k 8 L 0 l 0 Z W 1 Q Y X R o P j w v S X R l b U x v Y 2 F 0 a W 9 u P j x T d G F i b G V F b n R y a W V z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g 0 Y z Y 3 Y 2 Y t Z G I 0 O C 0 0 N D Y z L W E 5 M z U t N j Z h M z k x Z T c 4 Z m J m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G 9 h Z F R v U m V w b 3 J 0 R G l z Y W J s Z W Q i I F Z h b H V l P S J s M S I g L z 4 8 R W 5 0 c n k g V H l w Z T 0 i T m F 2 a W d h d G l v b l N 0 Z X B O Y W 1 l I i B W Y W x 1 Z T 0 i c 0 5 h d m l n Y X N q b 2 4 i I C 8 + P E V u d H J 5 I F R 5 c G U 9 I k Z p b G x M Y X N 0 V X B k Y X R l Z C I g V m F s d W U 9 I m Q y M D I z L T A x L T A 5 V D E 1 O j E w O j E 0 L j U 4 O D A 4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Z m l s J T I w K D I p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F m N 2 M z N m E 5 L W Z i N T g t N D c 0 N y 0 5 N 2 F i L T N h N W M w Z T A x M T d k N i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E V u d H J 5 I F R 5 c G U 9 I k Z p b G x M Y X N 0 V X B k Y X R l Z C I g V m F s d W U 9 I m Q y M D I z L T A x L T A 5 V D E 1 O j E w O j E 0 L j Y w M z k 4 M z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U X z k w M F 9 k Z W x f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x M S 0 y O F Q y M D o 1 N D o z O S 4 w O D Y 3 M j A 1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1 R h Y m x l I i A v P j x F b n R y e S B U e X B l P S J O Y X Z p Z 2 F 0 a W 9 u U 3 R l c E 5 h b W U i I F Z h b H V l P S J z T m F 2 a W d h c 2 p v b i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R W t z Z W 1 w Z W x m a W w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E t M j h U M T g 6 M z c 6 N T I u O T A 1 M T M 0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U 5 N 2 Y z M m I x L T U 1 M j A t N G N k N C 0 5 M z A 1 L T B j N j V k Y j I w N 2 F j Z i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z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x L T I 4 V D E 4 O j M 3 O j U y L j k x M z Y 0 O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O T d m M z J i M S 0 1 N T I w L T R j Z D Q t O T M w N S 0 w Y z Y 1 Z G I y M D d h Y 2 Y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l c i U y M G V r c 2 V t c G V s Z m l s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x L T I 4 V D E 4 O j M 3 O j U y L j k x M z Y 0 O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Y j F l Y 2 R j O S 1 l Y j Z h L T Q 5 N m Q t Y T Y 0 M i 0 1 O T M 3 Z D Z l M G I 0 M D g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Z m l s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x L T I 4 V D E 4 O j M 3 O j U y L j k x M z Y 0 O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O T d m M z J i M S 0 1 N T I w L T R j Z D Q t O T M w N S 0 w Y z Y 1 Z G I y M D d h Y 2 Y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p b G Y l Q z M l Q j h 5 M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m O T d j Z D g x O C 0 y O D J l L T Q w M j I t O D k w N i 1 m Y m Q 5 N 2 M 2 Z j F k M G Q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J l Y 2 9 2 Z X J 5 V G F y Z 2 V 0 U 2 h l Z X Q i I F Z h b H V l P S J z U F R f O T A w X 2 R l b F 8 y I i A v P j x F b n R y e S B U e X B l P S J S Z X N 1 b H R U e X B l I i B W Y W x 1 Z T 0 i c 1 R h Y m x l I i A v P j x F b n R y e S B U e X B l P S J O Y X Z p Z 2 F 0 a W 9 u U 3 R l c E 5 h b W U i I F Z h b H V l P S J z T m F 2 a W d h c 2 p v b i I g L z 4 8 R W 5 0 c n k g V H l w Z T 0 i R m l s b E 9 i a m V j d F R 5 c G U i I F Z h b H V l P S J z U G l 2 b 3 R U Y W J s Z S I g L z 4 8 R W 5 0 c n k g V H l w Z T 0 i T m F t Z V V w Z G F 0 Z W R B Z n R l c k Z p b G w i I F Z h b H V l P S J s M C I g L z 4 8 R W 5 0 c n k g V H l w Z T 0 i U G l 2 b 3 R P Y m p l Y 3 R O Y W 1 l I i B W Y W x 1 Z T 0 i c 0 F y a z I h U G l 2 b 3 R 0 Y W J l b G w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I 2 V D E 4 O j M 2 O j U y L j E 3 M T I 1 N z d a I i A v P j x F b n R y e S B U e X B l P S J G a W x s Q 2 9 s d W 1 u V H l w Z X M i I F Z h b H V l P S J z Q X d Z R 0 J n W U R B d 1 k 9 I i A v P j x F b n R y e S B U e X B l P S J G a W x s Q 2 9 s d W 1 u T m F t Z X M i I F Z h b H V l P S J z W y Z x d W 9 0 O 1 P D u G t u Y W R z w 6 V y J n F 1 b 3 Q 7 L C Z x d W 9 0 O 0 Z 5 b G t l J n F 1 b 3 Q 7 L C Z x d W 9 0 O 0 t v b W 1 1 b m U m c X V v d D s s J n F 1 b 3 Q 7 S 2 9 k Z S Z x d W 9 0 O y w m c X V v d D t C Z X N r c m l 2 Z W x z Z S Z x d W 9 0 O y w m c X V v d D t B b n R h b G w g Z m 9 y Z X R h a y Z x d W 9 0 O y w m c X V v d D t B b n R h b G w g Z W 5 o Z X R l c i Z x d W 9 0 O y w m c X V v d D t F b m h l d C Z x d W 9 0 O 1 0 i I C 8 + P E V u d H J 5 I F R 5 c G U 9 I k Z p b G x D b 3 V u d C I g V m F s d W U 9 I m w x N T E 0 N y I g L z 4 8 R W 5 0 c n k g V H l w Z T 0 i Q W R k Z W R U b 0 R h d G F N b 2 R l b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W x m w 7 h 5 M S 9 L a W x k Z S 5 7 U 8 O 4 a 2 5 h Z H P D p X I s M H 0 m c X V v d D s s J n F 1 b 3 Q 7 U 2 V j d G l v b j E v V G l s Z s O 4 e T E v S 2 l s Z G U u e 0 Z 5 b G t l L D F 9 J n F 1 b 3 Q 7 L C Z x d W 9 0 O 1 N l Y 3 R p b 2 4 x L 1 R p b G b D u H k x L 0 t p b G R l L n t L b 2 1 t d W 5 l L D J 9 J n F 1 b 3 Q 7 L C Z x d W 9 0 O 1 N l Y 3 R p b 2 4 x L 1 R p b G b D u H k x L 0 t p b G R l L n t L b 2 R l L D N 9 J n F 1 b 3 Q 7 L C Z x d W 9 0 O 1 N l Y 3 R p b 2 4 x L 1 R p b G b D u H k x L 0 t p b G R l L n t C Z X N r c m l 2 Z W x z Z S w 0 f S Z x d W 9 0 O y w m c X V v d D t T Z W N 0 a W 9 u M S 9 U a W x m w 7 h 5 M S 9 L a W x k Z S 5 7 Q W 5 0 Y W x s I G Z v c m V 0 Y W s s N X 0 m c X V v d D s s J n F 1 b 3 Q 7 U 2 V j d G l v b j E v V G l s Z s O 4 e T E v S 2 l s Z G U u e 0 F u d G F s b C B l b m h l d G V y L D Z 9 J n F 1 b 3 Q 7 L C Z x d W 9 0 O 1 N l Y 3 R p b 2 4 x L 1 R p b G b D u H k x L 0 t p b G R l L n t F b m h l d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a W x m w 7 h 5 M S 9 L a W x k Z S 5 7 U 8 O 4 a 2 5 h Z H P D p X I s M H 0 m c X V v d D s s J n F 1 b 3 Q 7 U 2 V j d G l v b j E v V G l s Z s O 4 e T E v S 2 l s Z G U u e 0 Z 5 b G t l L D F 9 J n F 1 b 3 Q 7 L C Z x d W 9 0 O 1 N l Y 3 R p b 2 4 x L 1 R p b G b D u H k x L 0 t p b G R l L n t L b 2 1 t d W 5 l L D J 9 J n F 1 b 3 Q 7 L C Z x d W 9 0 O 1 N l Y 3 R p b 2 4 x L 1 R p b G b D u H k x L 0 t p b G R l L n t L b 2 R l L D N 9 J n F 1 b 3 Q 7 L C Z x d W 9 0 O 1 N l Y 3 R p b 2 4 x L 1 R p b G b D u H k x L 0 t p b G R l L n t C Z X N r c m l 2 Z W x z Z S w 0 f S Z x d W 9 0 O y w m c X V v d D t T Z W N 0 a W 9 u M S 9 U a W x m w 7 h 5 M S 9 L a W x k Z S 5 7 Q W 5 0 Y W x s I G Z v c m V 0 Y W s s N X 0 m c X V v d D s s J n F 1 b 3 Q 7 U 2 V j d G l v b j E v V G l s Z s O 4 e T E v S 2 l s Z G U u e 0 F u d G F s b C B l b m h l d G V y L D Z 9 J n F 1 b 3 Q 7 L C Z x d W 9 0 O 1 N l Y 3 R p b 2 4 x L 1 R p b G b D u H k x L 0 t p b G R l L n t F b m h l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X 2 t v b W 1 1 b m U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Z D U y Y T B l Z G I t O G E 4 O S 0 0 N j h l L T h m Z T c t Y W I x M G Z k O T d k Y 2 M 5 I i A v P j x F b n R y e S B U e X B l P S J S Z X N 1 b H R U e X B l I i B W Y W x 1 Z T 0 i c 1 R h Y m x l I i A v P j x F b n R y e S B U e X B l P S J O Y X Z p Z 2 F 0 a W 9 u U 3 R l c E 5 h b W U i I F Z h b H V l P S J z T m F 2 a W d h c 2 p v b i I g L z 4 8 R W 5 0 c n k g V H l w Z T 0 i R m l s b E 9 i a m V j d F R 5 c G U i I F Z h b H V l P S J z U G l 2 b 3 R U Y W J s Z S I g L z 4 8 R W 5 0 c n k g V H l w Z T 0 i T m F t Z V V w Z G F 0 Z W R B Z n R l c k Z p b G w i I F Z h b H V l P S J s M C I g L z 4 8 R W 5 0 c n k g V H l w Z T 0 i U G l 2 b 3 R P Y m p l Y 3 R O Y W 1 l I i B W Y W x 1 Z T 0 i c 0 F y a z I h U G l 2 b 3 R 0 Y W J l b G w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I 2 V D E 4 O j M 2 O j U y L j E 3 N D I 3 M j J a I i A v P j x F b n R y e S B U e X B l P S J G a W x s Q 2 9 s d W 1 u V H l w Z X M i I F Z h b H V l P S J z Q m d Z R 0 J n W U d C Z z 0 9 I i A v P j x F b n R y e S B U e X B l P S J G a W x s Q 2 9 s d W 1 u T m F t Z X M i I F Z h b H V l P S J z W y Z x d W 9 0 O 0 t v b V 9 r b 2 J s Z S Z x d W 9 0 O y w m c X V v d D t r b n J f a 2 9 t J n F 1 b 3 Q 7 L C Z x d W 9 0 O 2 t v b W 1 1 b m U m c X V v d D s s J n F 1 b 3 Q 7 U m V n a W 9 u J n F 1 b 3 Q 7 L C Z x d W 9 0 O 0 p v c m R i c n V r c 2 9 t c s O l Z G U m c X V v d D s s J n F 1 b 3 Q 7 U m V n a W 9 u M i Z x d W 9 0 O y w m c X V v d D t S Z W d p b 2 4 g M y Z x d W 9 0 O 1 0 i I C 8 + P E V u d H J 5 I F R 5 c G U 9 I k Z p b G x D b 3 V u d C I g V m F s d W U 9 I m w x M D k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X 2 t v b W 1 1 b m U v R W 5 k c m V 0 I H R 5 c G U u e 0 t v b V 9 r b 2 J s Z S w w f S Z x d W 9 0 O y w m c X V v d D t T Z W N 0 a W 9 u M S 9 U Y W J f a 2 9 t b X V u Z S 9 F b m R y Z X Q g d H l w Z S 5 7 a 2 5 y X 2 t v b S w x f S Z x d W 9 0 O y w m c X V v d D t T Z W N 0 a W 9 u M S 9 U Y W J f a 2 9 t b X V u Z S 9 F b m R y Z X Q g d H l w Z S 5 7 a 2 9 t b X V u Z S w y f S Z x d W 9 0 O y w m c X V v d D t T Z W N 0 a W 9 u M S 9 U Y W J f a 2 9 t b X V u Z S 9 F b m R y Z X Q g d H l w Z S 5 7 U m V n a W 9 u L D N 9 J n F 1 b 3 Q 7 L C Z x d W 9 0 O 1 N l Y 3 R p b 2 4 x L 1 R h Y l 9 r b 2 1 t d W 5 l L 0 V u Z H J l d C B 0 e X B l L n t K b 3 J k Y n J 1 a 3 N v b X L D p W R l L D R 9 J n F 1 b 3 Q 7 L C Z x d W 9 0 O 1 N l Y 3 R p b 2 4 x L 1 R h Y l 9 r b 2 1 t d W 5 l L 0 V u Z H J l d C B 0 e X B l L n t S Z W d p b 2 4 y L D V 9 J n F 1 b 3 Q 7 L C Z x d W 9 0 O 1 N l Y 3 R p b 2 4 x L 1 R h Y l 9 r b 2 1 t d W 5 l L 0 V u Z H J l d C B 0 e X B l L n t S Z W d p b 2 4 g M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f a 2 9 t b X V u Z S 9 F b m R y Z X Q g d H l w Z S 5 7 S 2 9 t X 2 t v Y m x l L D B 9 J n F 1 b 3 Q 7 L C Z x d W 9 0 O 1 N l Y 3 R p b 2 4 x L 1 R h Y l 9 r b 2 1 t d W 5 l L 0 V u Z H J l d C B 0 e X B l L n t r b n J f a 2 9 t L D F 9 J n F 1 b 3 Q 7 L C Z x d W 9 0 O 1 N l Y 3 R p b 2 4 x L 1 R h Y l 9 r b 2 1 t d W 5 l L 0 V u Z H J l d C B 0 e X B l L n t r b 2 1 t d W 5 l L D J 9 J n F 1 b 3 Q 7 L C Z x d W 9 0 O 1 N l Y 3 R p b 2 4 x L 1 R h Y l 9 r b 2 1 t d W 5 l L 0 V u Z H J l d C B 0 e X B l L n t S Z W d p b 2 4 s M 3 0 m c X V v d D s s J n F 1 b 3 Q 7 U 2 V j d G l v b j E v V G F i X 2 t v b W 1 1 b m U v R W 5 k c m V 0 I H R 5 c G U u e 0 p v c m R i c n V r c 2 9 t c s O l Z G U s N H 0 m c X V v d D s s J n F 1 b 3 Q 7 U 2 V j d G l v b j E v V G F i X 2 t v b W 1 1 b m U v R W 5 k c m V 0 I H R 5 c G U u e 1 J l Z 2 l v b j I s N X 0 m c X V v d D s s J n F 1 b 3 Q 7 U 2 V j d G l v b j E v V G F i X 2 t v b W 1 1 b m U v R W 5 k c m V 0 I H R 5 c G U u e 1 J l Z 2 l v b i A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V F 8 5 M D B f Z G V s X z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F 8 5 M D B f Z G V s X z E v Q W 5 k c m U l M j B r b 2 x v b m 5 l c i U y M G Z q Z X J u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a 3 N l b X B l b G Z p b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r c 2 V t c G V s Z m l s L 0 F u Z H J l J T I w a 2 9 s b 2 5 u Z X I l M j B m a m V y b m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t z Z W 1 w Z W x m a W w v T m F 2 a W d h c 2 p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V r c 2 V t c G V s Z m l s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l a 3 N l b X B l b G Z p b C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Z m l s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R f O T A w X 2 R l b F 8 x L 0 Z p b H R y Z X J 0 Z S U y M H N r a n V s d G U l M j B m a W x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F 8 5 M D B f Z G V s X z E v Q W t 0 a X Z l c i U y M G V n Z W 5 k Z W Z p b m V y d C U y M G Z 1 b m t z a m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U X z k w M F 9 k Z W x f M S 9 B b m R y Z S U y M G t v b G 9 u b m V y J T I w Z m p l c m 5 l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F 8 5 M D B f Z G V s X z E v V X R 2 a W R l d C U y M H R h Y m V s b G t v b G 9 u b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R f O T A w X 2 R l b F 8 x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a 3 N l b X B l b G Z p b C U y M C g y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r c 2 V t c G V s Z m l s J T I w K D I p L 0 F u Z H J l J T I w a 2 9 s b 2 5 u Z X I l M j B m a m V y b m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t z Z W 1 w Z W x m a W w l M j A o M i k v T m F 2 a W d h c 2 p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V r c 2 V t c G V s Z m l s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l a 3 N l b X B l b G Z p b C U y M C g y K S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Z m l s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R f O T A w X 2 R l b F 8 y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R f O T A w X 2 R l b F 8 y L 0 F u Z H J l J T I w a 2 9 s b 2 5 u Z X I l M j B m a m V y b m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t z Z W 1 w Z W x m a W w l M j A o M y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a 3 N l b X B l b G Z p b C U y M C g z K S 9 B b m R y Z S U y M G t v b G 9 u b m V y J T I w Z m p l c m 5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r c 2 V t c G V s Z m l s J T I w K D M p L 0 5 h d m l n Y X N q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l a 3 N l b X B l b G Z p b C U y M C g z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Z W t z Z W 1 w Z W x m a W w l M j A o M y k v R m 9 y Z n J l b W 1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Z p b C U y M C g z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U X z k w M F 9 k Z W x f M i 9 G a W x 0 c m V y d G U l M j B z a 2 p 1 b H R l J T I w Z m l s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R f O T A w X 2 R l b F 8 y L 0 F r d G l 2 Z X I l M j B l Z 2 V u Z G V m a W 5 l c n Q l M j B m d W 5 r c 2 p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F 8 5 M D B f Z G V s X z I v Q W 5 k c m U l M j B r b 2 x v b m 5 l c i U y M G Z q Z X J u Z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R f O T A w X 2 R l b F 8 y L 1 V 0 d m l k Z X Q l M j B 0 Y W J l b G x r b 2 x v b m 5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U X z k w M F 9 k Z W x f M i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s Z i V D M y V C O H k x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s Z i V D M y V C O H k x L 0 Z p b H R y Z X J 0 Z S U y M H J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t v b W 1 1 b m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a 2 9 t b X V u Z S 9 F b m R y Z X Q l M j B 0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J n Q U F B Q U F B Q U F D U U k w V F R D N U R C V H F O d F B i O W 9 Z Y l R s S U Z S e V l X N X p a b T l 5 Y l d W e U l H W n B i Q 0 J t Y 2 1 F Z 1 V G U m Z P V E F 3 W D J S b G J G O H h B Q U F B Q U F B Q U F B Q U F B R V B J d W M 2 W i s 5 N U d p Q m V 3 c l M v a G N V b 1 J T R 3 B s Y k h C b G M z R E R 1 S E p 5 Y V c 1 b l p Y S U F B W k F q U k 5 N T G t N R k 9 v M j A 5 d j J o a H R P V U F B Q U F B Q U F B Q U F N O W 5 U R W h J M j J O R X F U V m 1 v N U h u a j c 4 Z 1 Z I S m h i b k 5 t Y j N K d F p Y S W d a b W x z S U d a e V l T Q l F W R j g 1 T U R C Z l p H V n N Y e k l B Q U F J Q U F B Q U F B Q U F B c V R a O H I x a j d S M G V Y c X p w Y 0 R n R V g x a E Z J Y W 1 W c 2 N H V n p j T U 8 0 Y 2 5 K c G J t Z G x j Z 0 F C e j J k T V N F a m J Z M F N w T l d h a m t l Z V B 2 d 0 F B Q U F B Q U F B Q U F 5 Y z B l T z J y c m J V b W 1 R b G s z M X V D M E N D U l V j b U Z 1 Y z J a d m N t M W x j a U J t Y V d 3 Z 1 p u S m h J R k J V W H p r d 0 1 G O W t a V 3 h m T W l B b 0 1 p a 0 F B Q V F B Q U F B Q U F B Q U F z V E o v V 1 N C V j F F e V R C U X h s M n l C N n p 4 R k l h b V Z z Y 0 d W e m N N T z R j b k p w Y m 1 k b G N n Q U J 5 Y z B l T z J y c m J V b W 1 R b G s z M X V D M E N B Q U F B Q U E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Z W t z Z W 1 w Z W x m a W w v R m l s d H J l c n R l J T I w c m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V r c 2 V t c G V s Z m l s J T I w K D I p L 0 Z p b H R y Z X J 0 Z S U y M H J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t v Z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G V k Q 2 9 t c G x l d G V S Z X N 1 b H R U b 1 d v c m t z a G V l d C I g V m F s d W U 9 I m w w I i A v P j x F b n R y e S B U e X B l P S J G a W x s R X J y b 3 J D b 3 V u d C I g V m F s d W U 9 I m w w I i A v P j x F b n R y e S B U e X B l P S J R d W V y e U l E I i B W Y W x 1 Z T 0 i c z U z Y W F h Y T U 4 L W E y Z j g t N D l m O C 0 5 M T g 0 L T I 1 O T N h Y m E x M W U 2 Z C I g L z 4 8 R W 5 0 c n k g V H l w Z T 0 i U G l 2 b 3 R P Y m p l Y 3 R O Y W 1 l I i B W Y W x 1 Z T 0 i c 1 B f a H V z Z H l y I V B p d m 9 0 d G F i Z W x s M T M i I C 8 + P E V u d H J 5 I F R 5 c G U 9 I k Z p b G x F c n J v c k N v Z G U i I F Z h b H V l P S J z V W 5 r b m 9 3 b i I g L z 4 8 R W 5 0 c n k g V H l w Z T 0 i R m l s b E x h c 3 R V c G R h d G V k I i B W Y W x 1 Z T 0 i Z D I w M j M t M D E t M j Z U M T g 6 M z Y 6 N T I u M T c 2 M j c 0 M 1 o i I C 8 + P E V u d H J 5 I F R 5 c G U 9 I k Z p b G x D b 2 x 1 b W 5 U e X B l c y I g V m F s d W U 9 I n N C Z 1 l H Q m d Z R 0 J n W U c i I C 8 + P E V u d H J 5 I F R 5 c G U 9 I k Z p b G x D b 2 x 1 b W 5 O Y W 1 l c y I g V m F s d W U 9 I n N b J n F 1 b 3 Q 7 S 2 9 k Z S Z x d W 9 0 O y w m c X V v d D t C Z X N r c m l 2 Z W x z Z S Z x d W 9 0 O y w m c X V v d D t C Y X N p c y Z x d W 9 0 O y w m c X V v d D t I b 3 Z l Z G d y d X B w Z S Z x d W 9 0 O y w m c X V v d D t V b m R l c m d y d X B w Z X I m c X V v d D s s J n F 1 b 3 Q 7 c H J l c 2 V u d G F z a m 9 u J n F 1 b 3 Q 7 L C Z x d W 9 0 O 2 F s b G U g c G x h b n R l L S 9 k e X J l c 2 x h Z y Z x d W 9 0 O y w m c X V v d D t H c n V w c G U g M i Z x d W 9 0 O y w m c X V v d D t H c n V w c G U g M y Z x d W 9 0 O 1 0 i I C 8 + P E V u d H J 5 I F R 5 c G U 9 I k Z p b G x D b 3 V u d C I g V m F s d W U 9 I m w x M D g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X 2 t v Z G U v R W 5 k c m V 0 I H R 5 c G U u e 0 t v Z G U s M H 0 m c X V v d D s s J n F 1 b 3 Q 7 U 2 V j d G l v b j E v V G F i X 2 t v Z G U v R W 5 k c m V 0 I H R 5 c G U u e 0 J l c 2 t y a X Z l b H N l L D F 9 J n F 1 b 3 Q 7 L C Z x d W 9 0 O 1 N l Y 3 R p b 2 4 x L 1 R h Y l 9 r b 2 R l L 0 V u Z H J l d C B 0 e X B l L n t C Y X N p c y w y f S Z x d W 9 0 O y w m c X V v d D t T Z W N 0 a W 9 u M S 9 U Y W J f a 2 9 k Z S 9 F b m R y Z X Q g d H l w Z S 5 7 S G 9 2 Z W R n c n V w c G U s M 3 0 m c X V v d D s s J n F 1 b 3 Q 7 U 2 V j d G l v b j E v V G F i X 2 t v Z G U v R W 5 k c m V 0 I H R 5 c G U u e 1 V u Z G V y Z 3 J 1 c H B l c i w 0 f S Z x d W 9 0 O y w m c X V v d D t T Z W N 0 a W 9 u M S 9 U Y W J f a 2 9 k Z S 9 F b m R y Z X Q g d H l w Z S 5 7 c H J l c 2 V u d G F z a m 9 u L D V 9 J n F 1 b 3 Q 7 L C Z x d W 9 0 O 1 N l Y 3 R p b 2 4 x L 1 R h Y l 9 r b 2 R l L 0 V u Z H J l d C B 0 e X B l L n t h b G x l I H B s Y W 5 0 Z S 0 v Z H l y Z X N s Y W c s N n 0 m c X V v d D s s J n F 1 b 3 Q 7 U 2 V j d G l v b j E v V G F i X 2 t v Z G U v R W 5 k c m V 0 I H R 5 c G U u e 0 d y d X B w Z S A y L D d 9 J n F 1 b 3 Q 7 L C Z x d W 9 0 O 1 N l Y 3 R p b 2 4 x L 1 R h Y l 9 r b 2 R l L 0 V u Z H J l d C B 0 e X B l L n t H c n V w c G U g M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f a 2 9 k Z S 9 F b m R y Z X Q g d H l w Z S 5 7 S 2 9 k Z S w w f S Z x d W 9 0 O y w m c X V v d D t T Z W N 0 a W 9 u M S 9 U Y W J f a 2 9 k Z S 9 F b m R y Z X Q g d H l w Z S 5 7 Q m V z a 3 J p d m V s c 2 U s M X 0 m c X V v d D s s J n F 1 b 3 Q 7 U 2 V j d G l v b j E v V G F i X 2 t v Z G U v R W 5 k c m V 0 I H R 5 c G U u e 0 J h c 2 l z L D J 9 J n F 1 b 3 Q 7 L C Z x d W 9 0 O 1 N l Y 3 R p b 2 4 x L 1 R h Y l 9 r b 2 R l L 0 V u Z H J l d C B 0 e X B l L n t I b 3 Z l Z G d y d X B w Z S w z f S Z x d W 9 0 O y w m c X V v d D t T Z W N 0 a W 9 u M S 9 U Y W J f a 2 9 k Z S 9 F b m R y Z X Q g d H l w Z S 5 7 V W 5 k Z X J n c n V w c G V y L D R 9 J n F 1 b 3 Q 7 L C Z x d W 9 0 O 1 N l Y 3 R p b 2 4 x L 1 R h Y l 9 r b 2 R l L 0 V u Z H J l d C B 0 e X B l L n t w c m V z Z W 5 0 Y X N q b 2 4 s N X 0 m c X V v d D s s J n F 1 b 3 Q 7 U 2 V j d G l v b j E v V G F i X 2 t v Z G U v R W 5 k c m V 0 I H R 5 c G U u e 2 F s b G U g c G x h b n R l L S 9 k e X J l c 2 x h Z y w 2 f S Z x d W 9 0 O y w m c X V v d D t T Z W N 0 a W 9 u M S 9 U Y W J f a 2 9 k Z S 9 F b m R y Z X Q g d H l w Z S 5 7 R 3 J 1 c H B l I D I s N 3 0 m c X V v d D s s J n F 1 b 3 Q 7 U 2 V j d G l v b j E v V G F i X 2 t v Z G U v R W 5 k c m V 0 I H R 5 c G U u e 0 d y d X B w Z S A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f a 2 9 k Z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r b 2 R l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T 7 G k n X n N U G t P x L 3 8 7 b b a g A A A A A C A A A A A A A Q Z g A A A A E A A C A A A A A O n N 5 t h y Y j R y 2 W k h 0 M 7 T N V q U h I A j 4 E F 3 f c N R q K T u 2 U W g A A A A A O g A A A A A I A A C A A A A D 0 t u y s d C M O N T i N y u b S J y J K N h i U 1 q 2 d w z f e 6 5 e G e 7 T b M F A A A A A l y h U T z s Z U x e 4 8 c n Z f l 8 h d q d k + L U U 4 H g s + 2 M O F Y z f J 9 b K L 4 z t 2 r b p F 1 + j h p 2 i Q E B 9 g + F y F s 9 X 4 5 Y 0 2 y e u S X n a k n n U m 2 x n F m 9 n + c m Q 7 4 d J f 7 k A A A A C Y W 0 T x u l B i F B v 4 z 2 L 0 4 5 U p p X T O u B S b K b h 4 Q Z Z U O m n x 6 w a L h S Y 1 U J F 4 9 M i I t M k 5 Y X N D R n a g R 3 b H y E s Z u p K Y + r 5 / < / D a t a M a s h u p > 
</file>

<file path=customXml/item12.xml>��< ? x m l   v e r s i o n = " 1 . 0 "   e n c o d i n g = " U T F - 1 6 " ? > < G e m i n i   x m l n s = " h t t p : / / g e m i n i / p i v o t c u s t o m i z a t i o n / f 7 6 5 c 1 4 1 - e 6 e 8 - 4 6 1 6 - a d 2 9 - 6 e 2 b b 1 6 1 4 5 7 e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4 a 1 7 8 f b d - 1 9 f 7 - 4 0 d b - b 7 d 6 - f e 6 2 7 3 9 6 a 1 3 3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 T a g s \ T a b l e s \ & l t ; T a b l e s \ T i l f � y 1 & g t ; < / K e y > < / D i a g r a m O b j e c t K e y > < D i a g r a m O b j e c t K e y > < K e y > D y n a m i c   T a g s \ T a b l e s \ & l t ; T a b l e s \ T a b _ k o m m u n e & g t ; < / K e y > < / D i a g r a m O b j e c t K e y > < D i a g r a m O b j e c t K e y > < K e y > D y n a m i c   T a g s \ T a b l e s \ & l t ; T a b l e s \ T a b _ k o d e & g t ; < / K e y > < / D i a g r a m O b j e c t K e y > < D i a g r a m O b j e c t K e y > < K e y > T a b l e s \ T i l f � y 1 < / K e y > < / D i a g r a m O b j e c t K e y > < D i a g r a m O b j e c t K e y > < K e y > T a b l e s \ T i l f � y 1 \ C o l u m n s \ S � k n a d s � r < / K e y > < / D i a g r a m O b j e c t K e y > < D i a g r a m O b j e c t K e y > < K e y > T a b l e s \ T i l f � y 1 \ C o l u m n s \ F y l k e < / K e y > < / D i a g r a m O b j e c t K e y > < D i a g r a m O b j e c t K e y > < K e y > T a b l e s \ T i l f � y 1 \ C o l u m n s \ K o m m u n e < / K e y > < / D i a g r a m O b j e c t K e y > < D i a g r a m O b j e c t K e y > < K e y > T a b l e s \ T i l f � y 1 \ C o l u m n s \ K o d e < / K e y > < / D i a g r a m O b j e c t K e y > < D i a g r a m O b j e c t K e y > < K e y > T a b l e s \ T i l f � y 1 \ C o l u m n s \ B e s k r i v e l s e < / K e y > < / D i a g r a m O b j e c t K e y > < D i a g r a m O b j e c t K e y > < K e y > T a b l e s \ T i l f � y 1 \ C o l u m n s \ A n t a l l   f o r e t a k < / K e y > < / D i a g r a m O b j e c t K e y > < D i a g r a m O b j e c t K e y > < K e y > T a b l e s \ T i l f � y 1 \ C o l u m n s \ A n t a l l   e n h e t e r < / K e y > < / D i a g r a m O b j e c t K e y > < D i a g r a m O b j e c t K e y > < K e y > T a b l e s \ T i l f � y 1 \ C o l u m n s \ E n h e t < / K e y > < / D i a g r a m O b j e c t K e y > < D i a g r a m O b j e c t K e y > < K e y > T a b l e s \ T i l f � y 1 \ M e a s u r e s \ S u m   a v   A n t a l l   e n h e t e r < / K e y > < / D i a g r a m O b j e c t K e y > < D i a g r a m O b j e c t K e y > < K e y > T a b l e s \ T i l f � y 1 \ S u m   a v   A n t a l l   e n h e t e r \ A d d i t i o n a l   I n f o \ I m p l i c i t   M e a s u r e < / K e y > < / D i a g r a m O b j e c t K e y > < D i a g r a m O b j e c t K e y > < K e y > T a b l e s \ T i l f � y 1 \ M e a s u r e s \ S u m   a v   A n t a l l   f o r e t a k < / K e y > < / D i a g r a m O b j e c t K e y > < D i a g r a m O b j e c t K e y > < K e y > T a b l e s \ T i l f � y 1 \ S u m   a v   A n t a l l   f o r e t a k \ A d d i t i o n a l   I n f o \ I m p l i c i t   M e a s u r e < / K e y > < / D i a g r a m O b j e c t K e y > < D i a g r a m O b j e c t K e y > < K e y > T a b l e s \ T i l f � y 1 \ M e a s u r e s \ A n t _ f o r e t a k < / K e y > < / D i a g r a m O b j e c t K e y > < D i a g r a m O b j e c t K e y > < K e y > T a b l e s \ T i l f � y 1 \ M e a s u r e s \ A n t _ e n h e t e r < / K e y > < / D i a g r a m O b j e c t K e y > < D i a g r a m O b j e c t K e y > < K e y > T a b l e s \ T a b _ k o m m u n e < / K e y > < / D i a g r a m O b j e c t K e y > < D i a g r a m O b j e c t K e y > < K e y > T a b l e s \ T a b _ k o m m u n e \ C o l u m n s \ K o m _ k o b l e < / K e y > < / D i a g r a m O b j e c t K e y > < D i a g r a m O b j e c t K e y > < K e y > T a b l e s \ T a b _ k o m m u n e \ C o l u m n s \ k n r _ k o m < / K e y > < / D i a g r a m O b j e c t K e y > < D i a g r a m O b j e c t K e y > < K e y > T a b l e s \ T a b _ k o m m u n e \ C o l u m n s \ k o m m u n e < / K e y > < / D i a g r a m O b j e c t K e y > < D i a g r a m O b j e c t K e y > < K e y > T a b l e s \ T a b _ k o m m u n e \ C o l u m n s \ R e g i o n < / K e y > < / D i a g r a m O b j e c t K e y > < D i a g r a m O b j e c t K e y > < K e y > T a b l e s \ T a b _ k o m m u n e \ C o l u m n s \ J o r d b r u k s o m r � d e < / K e y > < / D i a g r a m O b j e c t K e y > < D i a g r a m O b j e c t K e y > < K e y > T a b l e s \ T a b _ k o m m u n e \ C o l u m n s \ R e g i o n 2 < / K e y > < / D i a g r a m O b j e c t K e y > < D i a g r a m O b j e c t K e y > < K e y > T a b l e s \ T a b _ k o m m u n e \ C o l u m n s \ R e g i o n   3 < / K e y > < / D i a g r a m O b j e c t K e y > < D i a g r a m O b j e c t K e y > < K e y > T a b l e s \ T a b _ k o d e < / K e y > < / D i a g r a m O b j e c t K e y > < D i a g r a m O b j e c t K e y > < K e y > T a b l e s \ T a b _ k o d e \ C o l u m n s \ K o d e < / K e y > < / D i a g r a m O b j e c t K e y > < D i a g r a m O b j e c t K e y > < K e y > T a b l e s \ T a b _ k o d e \ C o l u m n s \ B e s k r i v e l s e < / K e y > < / D i a g r a m O b j e c t K e y > < D i a g r a m O b j e c t K e y > < K e y > T a b l e s \ T a b _ k o d e \ C o l u m n s \ B a s i s < / K e y > < / D i a g r a m O b j e c t K e y > < D i a g r a m O b j e c t K e y > < K e y > T a b l e s \ T a b _ k o d e \ C o l u m n s \ H o v e d g r u p p e < / K e y > < / D i a g r a m O b j e c t K e y > < D i a g r a m O b j e c t K e y > < K e y > T a b l e s \ T a b _ k o d e \ C o l u m n s \ U n d e r g r u p p e r < / K e y > < / D i a g r a m O b j e c t K e y > < D i a g r a m O b j e c t K e y > < K e y > T a b l e s \ T a b _ k o d e \ C o l u m n s \ p r e s e n t a s j o n < / K e y > < / D i a g r a m O b j e c t K e y > < D i a g r a m O b j e c t K e y > < K e y > T a b l e s \ T a b _ k o d e \ C o l u m n s \ a l l e   p l a n t e - / d y r e s l a g < / K e y > < / D i a g r a m O b j e c t K e y > < D i a g r a m O b j e c t K e y > < K e y > T a b l e s \ T a b _ k o d e \ C o l u m n s \ G r u p p e   2 < / K e y > < / D i a g r a m O b j e c t K e y > < D i a g r a m O b j e c t K e y > < K e y > T a b l e s \ T a b _ k o d e \ C o l u m n s \ G r u p p e   3 < / K e y > < / D i a g r a m O b j e c t K e y > < D i a g r a m O b j e c t K e y > < K e y > R e l a t i o n s h i p s \ & l t ; T a b l e s \ T i l f � y 1 \ C o l u m n s \ K o m m u n e & g t ; - & l t ; T a b l e s \ T a b _ k o m m u n e \ C o l u m n s \ K o m _ k o b l e & g t ; < / K e y > < / D i a g r a m O b j e c t K e y > < D i a g r a m O b j e c t K e y > < K e y > R e l a t i o n s h i p s \ & l t ; T a b l e s \ T i l f � y 1 \ C o l u m n s \ K o m m u n e & g t ; - & l t ; T a b l e s \ T a b _ k o m m u n e \ C o l u m n s \ K o m _ k o b l e & g t ; \ F K < / K e y > < / D i a g r a m O b j e c t K e y > < D i a g r a m O b j e c t K e y > < K e y > R e l a t i o n s h i p s \ & l t ; T a b l e s \ T i l f � y 1 \ C o l u m n s \ K o m m u n e & g t ; - & l t ; T a b l e s \ T a b _ k o m m u n e \ C o l u m n s \ K o m _ k o b l e & g t ; \ P K < / K e y > < / D i a g r a m O b j e c t K e y > < D i a g r a m O b j e c t K e y > < K e y > R e l a t i o n s h i p s \ & l t ; T a b l e s \ T i l f � y 1 \ C o l u m n s \ K o m m u n e & g t ; - & l t ; T a b l e s \ T a b _ k o m m u n e \ C o l u m n s \ K o m _ k o b l e & g t ; \ C r o s s F i l t e r < / K e y > < / D i a g r a m O b j e c t K e y > < D i a g r a m O b j e c t K e y > < K e y > R e l a t i o n s h i p s \ & l t ; T a b l e s \ T i l f � y 1 \ C o l u m n s \ K o d e & g t ; - & l t ; T a b l e s \ T a b _ k o d e \ C o l u m n s \ K o d e & g t ; < / K e y > < / D i a g r a m O b j e c t K e y > < D i a g r a m O b j e c t K e y > < K e y > R e l a t i o n s h i p s \ & l t ; T a b l e s \ T i l f � y 1 \ C o l u m n s \ K o d e & g t ; - & l t ; T a b l e s \ T a b _ k o d e \ C o l u m n s \ K o d e & g t ; \ F K < / K e y > < / D i a g r a m O b j e c t K e y > < D i a g r a m O b j e c t K e y > < K e y > R e l a t i o n s h i p s \ & l t ; T a b l e s \ T i l f � y 1 \ C o l u m n s \ K o d e & g t ; - & l t ; T a b l e s \ T a b _ k o d e \ C o l u m n s \ K o d e & g t ; \ P K < / K e y > < / D i a g r a m O b j e c t K e y > < D i a g r a m O b j e c t K e y > < K e y > R e l a t i o n s h i p s \ & l t ; T a b l e s \ T i l f � y 1 \ C o l u m n s \ K o d e & g t ; - & l t ; T a b l e s \ T a b _ k o d e \ C o l u m n s \ K o d e & g t ; \ C r o s s F i l t e r < / K e y > < / D i a g r a m O b j e c t K e y > < / A l l K e y s > < S e l e c t e d K e y s > < D i a g r a m O b j e c t K e y > < K e y > R e l a t i o n s h i p s \ & l t ; T a b l e s \ T i l f � y 1 \ C o l u m n s \ K o d e & g t ; - & l t ; T a b l e s \ T a b _ k o d e \ C o l u m n s \ K o d e & g t ; 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 T a g s \ T a b l e s \ & l t ; T a b l e s \ T i l f � y 1 & g t ; 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 T a g s \ T a b l e s \ & l t ; T a b l e s \ T a b _ k o m m u n e & g t ; 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 T a g s \ T a b l e s \ & l t ; T a b l e s \ T a b _ k o d e & g t ; 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 T a b l e s \ T i l f � y 1 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 4 1 0 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 T a b l e s \ T i l f � y 1 \ C o l u m n s \ S � k n a d s � r 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 T a b l e s \ T i l f � y 1 \ C o l u m n s \ F y l k e 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 T a b l e s \ T i l f � y 1 \ C o l u m n s \ K o d e 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 T a b l e s \ T i l f � y 1 \ C o l u m n s \ B e s k r i v e l s e 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 T a b l e s \ T i l f � y 1 \ C o l u m n s \ A n t a l l   f o r e t a k 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 T a b l e s \ T i l f � y 1 \ C o l u m n s \ A n t a l l   e n h e t e r 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 T a b l e s \ T i l f � y 1 \ C o l u m n s \ E n h e t 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 T a b l e s \ T i l f � y 1 \ M e a s u r e s \ S u m   a v   A n t a l l   e n h e t e r 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 T a b l e s \ T i l f � y 1 \ S u m   a v   A n t a l l   e n h e t e r \ A d d i t i o n a l 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 T a b l e s \ T i l f � y 1 \ M e a s u r e s \ S u m   a v   A n t a l l   f o r e t a k 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 T a b l e s \ T i l f � y 1 \ S u m   a v   A n t a l l   f o r e t a k \ A d d i t i o n a l 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 T a b l e s \ T i l f � y 1 \ M e a s u r e s \ A n t _ f o r e t a k 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 T a b l e s \ T i l f � y 1 \ M e a s u r e s \ A n t _ e n h e t e r 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< / K e y > < / a : K e y > < a : V a l u e   i : t y p e = " D i a g r a m D i s p l a y N o d e V i e w S t a t e " > < H e i g h t > 2 9 3 < / H e i g h t > < I s E x p a n d e d > t r u e < / I s E x p a n d e d > < L a y e d O u t > t r u e < / L a y e d O u t > < L e f t > 6 5 9 . 8 0 7 6 2 1 1 3 5 3 3 1 6 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 T a b l e s \ T a b _ k o m m u n e \ C o l u m n s \ K o m _ k o b l e 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 T a b l e s \ T a b _ k o m m u n e \ C o l u m n s \ k n r _ k o m 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 T a b l e s \ T a b _ k o m m u n e \ C o l u m n s \ J o r d b r u k s o m r � d e 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 T a b l e s \ T a b _ k o m m u n e \ C o l u m n s \ R e g i o n 2 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 T a b l e s \ T a b _ k o m m u n e \ C o l u m n s \ R e g i o n 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< / K e y > < / a : K e y > < a : V a l u e   i : t y p e = " D i a g r a m D i s p l a y N o d e V i e w S t a t e " > < H e i g h t > 2 7 9 < / H e i g h t > < I s E x p a n d e d > t r u e < / I s E x p a n d e d > < L a y e d O u t > t r u e < / L a y e d O u t > < L e f t > 9 7 . 9 0 3 8 1 0 5 6 7 6 6 5 8 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 T a b l e s \ T a b _ k o d e \ C o l u m n s \ K o d e 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 T a b l e s \ T a b _ k o d e \ C o l u m n s \ B e s k r i v e l s e 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 T a b l e s \ T a b _ k o d e \ C o l u m n s \ B a s i s 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 T a b l e s \ T a b _ k o d e \ C o l u m n s \ H o v e d g r u p p e 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 T a b l e s \ T a b _ k o d e \ C o l u m n s \ U n d e r g r u p p e r 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 T a b l e s \ T a b _ k o d e \ C o l u m n s \ p r e s e n t a s j o n 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 T a b l e s \ T a b _ k o d e \ C o l u m n s \ a l l e   p l a n t e - / d y r e s l a g 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 T a b l e s \ T a b _ k o d e \ C o l u m n s \ G r u p p e 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 T a b l e s \ T a b _ k o d e \ C o l u m n s \ G r u p p e 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 R e l a t i o n s h i p s \ & l t ; T a b l e s \ T i l f � y 1 \ C o l u m n s \ K o m m u n e & g t ; - & l t ; T a b l e s \ T a b _ k o m m u n e \ C o l u m n s \ K o m _ k o b l e & g t ; < / K e y > < / a : K e y > < a : V a l u e   i : t y p e = " D i a g r a m D i s p l a y L i n k V i e w S t a t e " > < A u t o m a t i o n P r o p e r t y H e l p e r T e x t > E n d   p o i n t   1 :   ( 6 2 6 , 1 2 4 ) .   E n d   p o i n t   2 :   ( 6 4 3 , 8 0 7 6 2 1 1 3 5 3 3 2 , 1 4 6 , 5 ) 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 6 2 6 < / b : _ x > < b : _ y > 1 2 4 < / b : _ y > < / b : P o i n t > < b : P o i n t > < b : _ x > 6 3 2 . 9 0 3 8 1 0 5 < / b : _ x > < b : _ y > 1 2 4 < / b : _ y > < / b : P o i n t > < b : P o i n t > < b : _ x > 6 3 4 . 9 0 3 8 1 0 5 < / b : _ x > < b : _ y > 1 2 6 < / b : _ y > < / b : P o i n t > < b : P o i n t > < b : _ x > 6 3 4 . 9 0 3 8 1 0 5 < / b : _ x > < b : _ y > 1 4 4 . 5 < / b : _ y > < / b : P o i n t > < b : P o i n t > < b : _ x > 6 3 6 . 9 0 3 8 1 0 5 < / b : _ x > < b : _ y > 1 4 6 . 5 < / b : _ y > < / b : P o i n t > < b : P o i n t > < b : _ x > 6 4 3 . 8 0 7 6 2 1 1 3 5 3 3 1 6 < / b : _ x > < b : _ y > 1 4 6 . 5 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 R e l a t i o n s h i p s \ & l t ; T a b l e s \ T i l f � y 1 \ C o l u m n s \ K o m m u n e & g t ; - & l t ; T a b l e s \ T a b _ k o m m u n e \ C o l u m n s \ K o m _ k o b l e & g t ; \ F K 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 6 1 0 < / b : _ x > < b : _ y > 1 1 6 < / b : _ y > < / L a b e l L o c a t i o n > < L o c a t i o n   x m l n s : b = " h t t p : / / s c h e m a s . d a t a c o n t r a c t . o r g / 2 0 0 4 / 0 7 / S y s t e m . W i n d o w s " > < b : _ x > 6 1 0 < / b : _ x > < b : _ y > 1 2 4 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 R e l a t i o n s h i p s \ & l t ; T a b l e s \ T i l f � y 1 \ C o l u m n s \ K o m m u n e & g t ; - & l t ; T a b l e s \ T a b _ k o m m u n e \ C o l u m n s \ K o m _ k o b l e & g t ; \ P K 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 6 4 3 . 8 0 7 6 2 1 1 3 5 3 3 1 6 < / b : _ x > < b : _ y > 1 3 8 . 5 < / b : _ y > < / L a b e l L o c a t i o n > < L o c a t i o n   x m l n s : b = " h t t p : / / s c h e m a s . d a t a c o n t r a c t . o r g / 2 0 0 4 / 0 7 / S y s t e m . W i n d o w s " > < b : _ x > 6 5 9 . 8 0 7 6 2 1 1 3 5 3 3 1 6 < / b : _ x > < b : _ y > 1 4 6 . 5 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 R e l a t i o n s h i p s \ & l t ; T a b l e s \ T i l f � y 1 \ C o l u m n s \ K o m m u n e & g t ; - & l t ; T a b l e s \ T a b _ k o m m u n e \ C o l u m n s \ K o m _ k o b l e & g t ; \ C r o s s F i l t e r 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 6 2 6 < / b : _ x > < b : _ y > 1 2 4 < / b : _ y > < / b : P o i n t > < b : P o i n t > < b : _ x > 6 3 2 . 9 0 3 8 1 0 5 < / b : _ x > < b : _ y > 1 2 4 < / b : _ y > < / b : P o i n t > < b : P o i n t > < b : _ x > 6 3 4 . 9 0 3 8 1 0 5 < / b : _ x > < b : _ y > 1 2 6 < / b : _ y > < / b : P o i n t > < b : P o i n t > < b : _ x > 6 3 4 . 9 0 3 8 1 0 5 < / b : _ x > < b : _ y > 1 4 4 . 5 < / b : _ y > < / b : P o i n t > < b : P o i n t > < b : _ x > 6 3 6 . 9 0 3 8 1 0 5 < / b : _ x > < b : _ y > 1 4 6 . 5 < / b : _ y > < / b : P o i n t > < b : P o i n t > < b : _ x > 6 4 3 . 8 0 7 6 2 1 1 3 5 3 3 1 6 < / b : _ x > < b : _ y > 1 4 6 . 5 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 R e l a t i o n s h i p s \ & l t ; T a b l e s \ T i l f � y 1 \ C o l u m n s \ K o d e & g t ; - & l t ; T a b l e s \ T a b _ k o d e \ C o l u m n s \ K o d e & g t ; < / K e y > < / a : K e y > < a : V a l u e   i : t y p e = " D i a g r a m D i s p l a y L i n k V i e w S t a t e " > < A u t o m a t i o n P r o p e r t y H e l p e r T e x t > E n d   p o i n t   1 :   ( 3 9 4 , 1 2 1 , 7 5 ) .   E n d   p o i n t   2 :   ( 3 1 3 , 9 0 3 8 1 0 5 6 7 6 6 6 , 1 4 1 , 7 5 ) 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 3 9 4 < / b : _ x > < b : _ y > 1 2 1 . 7 5 < / b : _ y > < / b : P o i n t > < b : P o i n t > < b : _ x > 3 5 5 . 9 5 1 9 0 5 5 < / b : _ x > < b : _ y > 1 2 1 . 7 5 < / b : _ y > < / b : P o i n t > < b : P o i n t > < b : _ x > 3 5 3 . 9 5 1 9 0 5 5 < / b : _ x > < b : _ y > 1 2 3 . 7 5 < / b : _ y > < / b : P o i n t > < b : P o i n t > < b : _ x > 3 5 3 . 9 5 1 9 0 5 5 < / b : _ x > < b : _ y > 1 3 9 . 7 5 < / b : _ y > < / b : P o i n t > < b : P o i n t > < b : _ x > 3 5 1 . 9 5 1 9 0 5 5 < / b : _ x > < b : _ y > 1 4 1 . 7 5 < / b : _ y > < / b : P o i n t > < b : P o i n t > < b : _ x > 3 1 3 . 9 0 3 8 1 0 5 6 7 6 6 5 8 < / b : _ x > < b : _ y > 1 4 1 . 7 5 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 R e l a t i o n s h i p s \ & l t ; T a b l e s \ T i l f � y 1 \ C o l u m n s \ K o d e & g t ; - & l t ; T a b l e s \ T a b _ k o d e \ C o l u m n s \ K o d e & g t ; \ F K 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 3 9 4 < / b : _ x > < b : _ y > 1 1 3 . 7 5 < / b : _ y > < / L a b e l L o c a t i o n > < L o c a t i o n   x m l n s : b = " h t t p : / / s c h e m a s . d a t a c o n t r a c t . o r g / 2 0 0 4 / 0 7 / S y s t e m . W i n d o w s " > < b : _ x > 4 1 0 < / b : _ x > < b : _ y > 1 2 1 . 7 5 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 R e l a t i o n s h i p s \ & l t ; T a b l e s \ T i l f � y 1 \ C o l u m n s \ K o d e & g t ; - & l t ; T a b l e s \ T a b _ k o d e \ C o l u m n s \ K o d e & g t ; \ P K 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 2 9 7 . 9 0 3 8 1 0 5 6 7 6 6 5 8 < / b : _ x > < b : _ y > 1 3 3 . 7 5 < / b : _ y > < / L a b e l L o c a t i o n > < L o c a t i o n   x m l n s : b = " h t t p : / / s c h e m a s . d a t a c o n t r a c t . o r g / 2 0 0 4 / 0 7 / S y s t e m . W i n d o w s " > < b : _ x > 2 9 7 . 9 0 3 8 1 0 5 6 7 6 6 5 8 < / b : _ x > < b : _ y > 1 4 1 . 7 5 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 R e l a t i o n s h i p s \ & l t ; T a b l e s \ T i l f � y 1 \ C o l u m n s \ K o d e & g t ; - & l t ; T a b l e s \ T a b _ k o d e \ C o l u m n s \ K o d e & g t ; \ C r o s s F i l t e r 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 3 9 4 < / b : _ x > < b : _ y > 1 2 1 . 7 5 < / b : _ y > < / b : P o i n t > < b : P o i n t > < b : _ x > 3 5 5 . 9 5 1 9 0 5 5 < / b : _ x > < b : _ y > 1 2 1 . 7 5 < / b : _ y > < / b : P o i n t > < b : P o i n t > < b : _ x > 3 5 3 . 9 5 1 9 0 5 5 < / b : _ x > < b : _ y > 1 2 3 . 7 5 < / b : _ y > < / b : P o i n t > < b : P o i n t > < b : _ x > 3 5 3 . 9 5 1 9 0 5 5 < / b : _ x > < b : _ y > 1 3 9 . 7 5 < / b : _ y > < / b : P o i n t > < b : P o i n t > < b : _ x > 3 5 1 . 9 5 1 9 0 5 5 < / b : _ x > < b : _ y > 1 4 1 . 7 5 < / b : _ y > < / b : P o i n t > < b : P o i n t > < b : _ x > 3 1 3 . 9 0 3 8 1 0 5 6 7 6 6 5 8 < / b : _ x > < b : _ y > 1 4 1 . 7 5 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 T a b _ k o m m u n e 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 T a b _ k o m m u n e 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 C o l u m n s \ K o m _ k o b l e < / K e y > < / D i a g r a m O b j e c t K e y > < D i a g r a m O b j e c t K e y > < K e y > C o l u m n s \ k n r _ k o m < / K e y > < / D i a g r a m O b j e c t K e y > < D i a g r a m O b j e c t K e y > < K e y > C o l u m n s \ k o m m u n e < / K e y > < / D i a g r a m O b j e c t K e y > < D i a g r a m O b j e c t K e y > < K e y > C o l u m n s \ R e g i o n < / K e y > < / D i a g r a m O b j e c t K e y > < D i a g r a m O b j e c t K e y > < K e y > C o l u m n s \ J o r d b r u k s o m r � d e < / K e y > < / D i a g r a m O b j e c t K e y > < D i a g r a m O b j e c t K e y > < K e y > C o l u m n s \ R e g i o n 2 < / K e y > < / D i a g r a m O b j e c t K e y > < D i a g r a m O b j e c t K e y > < K e y > C o l u m n s \ R e g i o n  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 C o l u m n s \ K o m _ k o b l e 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 C o l u m n s \ k n r _ k o m 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 C o l u m n s \ J o r d b r u k s o m r � d e 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 C o l u m n s \ R e g i o n 2 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  3 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 T i l f � y 1 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 T i l f � y 1 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 a v   A n t a l l   e n h e t e r < / K e y > < / D i a g r a m O b j e c t K e y > < D i a g r a m O b j e c t K e y > < K e y > M e a s u r e s \ S u m   a v   A n t a l l   e n h e t e r \ T a g I n f o \ F o r m u l a < / K e y > < / D i a g r a m O b j e c t K e y > < D i a g r a m O b j e c t K e y > < K e y > M e a s u r e s \ S u m   a v   A n t a l l   e n h e t e r \ T a g I n f o \ V a l u e < / K e y > < / D i a g r a m O b j e c t K e y > < D i a g r a m O b j e c t K e y > < K e y > M e a s u r e s \ S u m   a v   A n t a l l   f o r e t a k < / K e y > < / D i a g r a m O b j e c t K e y > < D i a g r a m O b j e c t K e y > < K e y > M e a s u r e s \ S u m   a v   A n t a l l   f o r e t a k \ T a g I n f o \ F o r m u l a < / K e y > < / D i a g r a m O b j e c t K e y > < D i a g r a m O b j e c t K e y > < K e y > M e a s u r e s \ S u m   a v   A n t a l l   f o r e t a k \ T a g I n f o \ V a l u e < / K e y > < / D i a g r a m O b j e c t K e y > < D i a g r a m O b j e c t K e y > < K e y > M e a s u r e s \ A n t _ f o r e t a k < / K e y > < / D i a g r a m O b j e c t K e y > < D i a g r a m O b j e c t K e y > < K e y > M e a s u r e s \ A n t _ f o r e t a k \ T a g I n f o \ F o r m u l a < / K e y > < / D i a g r a m O b j e c t K e y > < D i a g r a m O b j e c t K e y > < K e y > M e a s u r e s \ A n t _ f o r e t a k \ T a g I n f o \ V a l u e < / K e y > < / D i a g r a m O b j e c t K e y > < D i a g r a m O b j e c t K e y > < K e y > M e a s u r e s \ A n t _ e n h e t e r < / K e y > < / D i a g r a m O b j e c t K e y > < D i a g r a m O b j e c t K e y > < K e y > M e a s u r e s \ A n t _ e n h e t e r \ T a g I n f o \ F o r m u l a < / K e y > < / D i a g r a m O b j e c t K e y > < D i a g r a m O b j e c t K e y > < K e y > M e a s u r e s \ A n t _ e n h e t e r \ T a g I n f o \ V a l u e < / K e y > < / D i a g r a m O b j e c t K e y > < D i a g r a m O b j e c t K e y > < K e y > C o l u m n s \ S � k n a d s � r < / K e y > < / D i a g r a m O b j e c t K e y > < D i a g r a m O b j e c t K e y > < K e y > C o l u m n s \ F y l k e < / K e y > < / D i a g r a m O b j e c t K e y > < D i a g r a m O b j e c t K e y > < K e y > C o l u m n s \ K o m m u n e < / K e y > < / D i a g r a m O b j e c t K e y > < D i a g r a m O b j e c t K e y > < K e y > C o l u m n s \ K o d e < / K e y > < / D i a g r a m O b j e c t K e y > < D i a g r a m O b j e c t K e y > < K e y > C o l u m n s \ B e s k r i v e l s e < / K e y > < / D i a g r a m O b j e c t K e y > < D i a g r a m O b j e c t K e y > < K e y > C o l u m n s \ A n t a l l   f o r e t a k < / K e y > < / D i a g r a m O b j e c t K e y > < D i a g r a m O b j e c t K e y > < K e y > C o l u m n s \ A n t a l l   e n h e t e r < / K e y > < / D i a g r a m O b j e c t K e y > < D i a g r a m O b j e c t K e y > < K e y > C o l u m n s \ E n h e t < / K e y > < / D i a g r a m O b j e c t K e y > < D i a g r a m O b j e c t K e y > < K e y > L i n k s \ & l t ; C o l u m n s \ S u m   a v   A n t a l l   e n h e t e r & g t ; - & l t ; M e a s u r e s \ A n t a l l   e n h e t e r & g t ; < / K e y > < / D i a g r a m O b j e c t K e y > < D i a g r a m O b j e c t K e y > < K e y > L i n k s \ & l t ; C o l u m n s \ S u m   a v   A n t a l l   e n h e t e r & g t ; - & l t ; M e a s u r e s \ A n t a l l   e n h e t e r & g t ; \ C O L U M N < / K e y > < / D i a g r a m O b j e c t K e y > < D i a g r a m O b j e c t K e y > < K e y > L i n k s \ & l t ; C o l u m n s \ S u m   a v   A n t a l l   e n h e t e r & g t ; - & l t ; M e a s u r e s \ A n t a l l   e n h e t e r & g t ; \ M E A S U R E < / K e y > < / D i a g r a m O b j e c t K e y > < D i a g r a m O b j e c t K e y > < K e y > L i n k s \ & l t ; C o l u m n s \ S u m   a v   A n t a l l   f o r e t a k & g t ; - & l t ; M e a s u r e s \ A n t a l l   f o r e t a k & g t ; < / K e y > < / D i a g r a m O b j e c t K e y > < D i a g r a m O b j e c t K e y > < K e y > L i n k s \ & l t ; C o l u m n s \ S u m   a v   A n t a l l   f o r e t a k & g t ; - & l t ; M e a s u r e s \ A n t a l l   f o r e t a k & g t ; \ C O L U M N < / K e y > < / D i a g r a m O b j e c t K e y > < D i a g r a m O b j e c t K e y > < K e y > L i n k s \ & l t ; C o l u m n s \ S u m   a v   A n t a l l   f o r e t a k & g t ; - & l t ; M e a s u r e s \ A n t a l l   f o r e t a k & g t ; \ M E A S U R E 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 5 < / F o c u s C o l u m n > < S e l e c t i o n E n d C o l u m n > 5 < / S e l e c t i o n E n d C o l u m n > < S e l e c t i o n S t a r t C o l u m n > 5 < / S e l e c t i o n S t a r t C o l u m n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 a v   A n t a l l   e n h e t e r 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 A n t a l l   e n h e t e r \ T a g I n f o \ F o r m u l a 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 A n t a l l   e n h e t e r \ T a g I n f o \ V a l u e 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 A n t a l l   f o r e t a k 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 a v   A n t a l l   f o r e t a k \ T a g I n f o \ F o r m u l a 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 a v   A n t a l l   f o r e t a k \ T a g I n f o \ V a l u e 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 M e a s u r e s \ A n t _ f o r e t a k 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 M e a s u r e s \ A n t _ f o r e t a k \ T a g I n f o \ F o r m u l a 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 M e a s u r e s \ A n t _ f o r e t a k \ T a g I n f o \ V a l u e 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 M e a s u r e s \ A n t _ e n h e t e r 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 M e a s u r e s \ A n t _ e n h e t e r \ T a g I n f o \ F o r m u l a 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 M e a s u r e s \ A n t _ e n h e t e r \ T a g I n f o \ V a l u e 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 C o l u m n s \ S � k n a d s � r 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 C o l u m n s \ K o d e 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 C o l u m n s \ B e s k r i v e l s e 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 C o l u m n s \ A n t a l l   f o r e t a k 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 C o l u m n s \ A n t a l l   e n h e t e r 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 C o l u m n s \ E n h e t 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 a v   A n t a l l   e n h e t e r & g t ; - & l t ; M e a s u r e s \ A n t a l l   e n h e t e r & g t ; 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 A n t a l l   e n h e t e r & g t ; - & l t ; M e a s u r e s \ A n t a l l   e n h e t e r & g t ; \ C O L U M N 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 A n t a l l   e n h e t e r & g t ; - & l t ; M e a s u r e s \ A n t a l l   e n h e t e r & g t ; \ M E A S U R E 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 A n t a l l   f o r e t a k & g t ; - & l t ; M e a s u r e s \ A n t a l l   f o r e t a k & g t ; 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 a v   A n t a l l   f o r e t a k & g t ; - & l t ; M e a s u r e s \ A n t a l l   f o r e t a k & g t ; \ C O L U M N 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 a v   A n t a l l   f o r e t a k & g t ; - & l t ; M e a s u r e s \ A n t a l l   f o r e t a k & g t ; \ M E A S U R E 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 T a b _ k o d e 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 T a b _ k o d e 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 C o l u m n s \ K o d e < / K e y > < / D i a g r a m O b j e c t K e y > < D i a g r a m O b j e c t K e y > < K e y > C o l u m n s \ B e s k r i v e l s e < / K e y > < / D i a g r a m O b j e c t K e y > < D i a g r a m O b j e c t K e y > < K e y > C o l u m n s \ B a s i s < / K e y > < / D i a g r a m O b j e c t K e y > < D i a g r a m O b j e c t K e y > < K e y > C o l u m n s \ H o v e d g r u p p e < / K e y > < / D i a g r a m O b j e c t K e y > < D i a g r a m O b j e c t K e y > < K e y > C o l u m n s \ U n d e r g r u p p e r < / K e y > < / D i a g r a m O b j e c t K e y > < D i a g r a m O b j e c t K e y > < K e y > C o l u m n s \ p r e s e n t a s j o n < / K e y > < / D i a g r a m O b j e c t K e y > < D i a g r a m O b j e c t K e y > < K e y > C o l u m n s \ a l l e   p l a n t e - / d y r e s l a g < / K e y > < / D i a g r a m O b j e c t K e y > < D i a g r a m O b j e c t K e y > < K e y > C o l u m n s \ G r u p p e   2 < / K e y > < / D i a g r a m O b j e c t K e y > < D i a g r a m O b j e c t K e y > < K e y > C o l u m n s \ G r u p p e  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 C o l u m n s \ K o d e 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 C o l u m n s \ B e s k r i v e l s e 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 C o l u m n s \ B a s i s 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 C o l u m n s \ H o v e d g r u p p e 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 C o l u m n s \ U n d e r g r u p p e r 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 C o l u m n s \ p r e s e n t a s j o n 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 C o l u m n s \ a l l e   p l a n t e - / d y r e s l a g 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 C o l u m n s \ G r u p p e   2 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 C o l u m n s \ G r u p p e   3 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5 0 c b 3 7 a d - c 8 7 2 - 4 6 f c - 8 c e 5 - 4 4 4 1 0 b 9 1 e 2 7 f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 2 0 2 3 - 0 1 - 1 6 T 1 9 : 2 6 : 4 7 . 3 1 0 0 4 1 4 + 0 1 : 0 0 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 T i l f � y 1 _ 4 6 a 5 a 3 6 8 - 9 5 7 d - 4 e c 8 - 9 9 7 7 - b 2 9 c 7 5 3 2 c a 7 5 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 T a b _ k o m m u n e _ 3 1 c 0 c 3 b d - 5 1 9 4 - 4 c f e - a b c a - 4 b b 7 a d 1 8 2 a d 2 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 T a b _ k o d e _ 2 0 0 6 0 3 9 6 - f e 3 e - 4 5 b 2 - 9 6 5 b - 7 3 2 4 9 1 e 3 f a d 5 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0 0 f c 7 d e d - e 8 c e - 4 d d b - a 3 4 6 - 3 c a 4 b 6 d 2 f 6 a 7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a b _ k o d e _ 2 0 0 6 0 3 9 6 - f e 3 e - 4 5 b 2 - 9 6 5 b - 7 3 2 4 9 1 e 3 f a d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 K o d e < / s t r i n g > < / k e y > < v a l u e > < i n t > 6 3 < / i n t > < / v a l u e > < / i t e m > < i t e m > < k e y > < s t r i n g > B e s k r i v e l s e < / s t r i n g > < / k e y > < v a l u e > < i n t > 9 7 < / i n t > < / v a l u e > < / i t e m > < i t e m > < k e y > < s t r i n g > B a s i s < / s t r i n g > < / k e y > < v a l u e > < i n t > 6 3 < / i n t > < / v a l u e > < / i t e m > < i t e m > < k e y > < s t r i n g > H o v e d g r u p p e < / s t r i n g > < / k e y > < v a l u e > < i n t > 1 1 1 < / i n t > < / v a l u e > < / i t e m > < i t e m > < k e y > < s t r i n g > U n d e r g r u p p e r < / s t r i n g > < / k e y > < v a l u e > < i n t > 1 1 5 < / i n t > < / v a l u e > < / i t e m > < i t e m > < k e y > < s t r i n g > p r e s e n t a s j o n < / s t r i n g > < / k e y > < v a l u e > < i n t > 1 0 7 < / i n t > < / v a l u e > < / i t e m > < i t e m > < k e y > < s t r i n g > a l l e   p l a n t e - / d y r e s l a g < / s t r i n g > < / k e y > < v a l u e > < i n t > 1 5 0 < / i n t > < / v a l u e > < / i t e m > < i t e m > < k e y > < s t r i n g > G r u p p e   2 < / s t r i n g > < / k e y > < v a l u e > < i n t > 8 7 < / i n t > < / v a l u e > < / i t e m > < i t e m > < k e y > < s t r i n g > G r u p p e   3 < / s t r i n g > < / k e y > < v a l u e > < i n t > 8 7 < / i n t > < / v a l u e > < / i t e m > < / C o l u m n W i d t h s > < C o l u m n D i s p l a y I n d e x > < i t e m > < k e y > < s t r i n g > K o d e < / s t r i n g > < / k e y > < v a l u e > < i n t > 0 < / i n t > < / v a l u e > < / i t e m > < i t e m > < k e y > < s t r i n g > B e s k r i v e l s e < / s t r i n g > < / k e y > < v a l u e > < i n t > 1 < / i n t > < / v a l u e > < / i t e m > < i t e m > < k e y > < s t r i n g > B a s i s < / s t r i n g > < / k e y > < v a l u e > < i n t > 2 < / i n t > < / v a l u e > < / i t e m > < i t e m > < k e y > < s t r i n g > H o v e d g r u p p e < / s t r i n g > < / k e y > < v a l u e > < i n t > 3 < / i n t > < / v a l u e > < / i t e m > < i t e m > < k e y > < s t r i n g > U n d e r g r u p p e r < / s t r i n g > < / k e y > < v a l u e > < i n t > 4 < / i n t > < / v a l u e > < / i t e m > < i t e m > < k e y > < s t r i n g > p r e s e n t a s j o n < / s t r i n g > < / k e y > < v a l u e > < i n t > 5 < / i n t > < / v a l u e > < / i t e m > < i t e m > < k e y > < s t r i n g > a l l e   p l a n t e - / d y r e s l a g < / s t r i n g > < / k e y > < v a l u e > < i n t > 6 < / i n t > < / v a l u e > < / i t e m > < i t e m > < k e y > < s t r i n g > G r u p p e   2 < / s t r i n g > < / k e y > < v a l u e > < i n t > 7 < / i n t > < / v a l u e > < / i t e m > < i t e m > < k e y > < s t r i n g > G r u p p e   3 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1.xml>��< ? x m l   v e r s i o n = " 1 . 0 "   e n c o d i n g = " U T F - 1 6 " ? > < G e m i n i   x m l n s = " h t t p : / / g e m i n i / p i v o t c u s t o m i z a t i o n / 0 2 b d 1 b e 8 - b b 6 d - 4 6 0 6 - a 4 0 8 - 7 3 c 9 8 6 1 3 8 c b 0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7 0 d f 0 0 8 7 - f e b 8 - 4 4 9 8 - 9 9 e 7 - 9 a 3 e 2 4 6 f d 8 e a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f d e 2 4 b f d - 2 2 6 a - 4 7 1 6 - 8 6 c f - b 1 c b b 2 b 3 f 5 3 a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1 1 1 d 6 b 8 2 - f e 3 5 - 4 8 a 8 - 9 9 2 b - 3 f b 0 7 a 9 e d 8 f d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6 2 5 0 7 7 1 2 - 3 d 9 f - 4 5 f f - 8 2 c b - 4 3 4 c 0 f e b 3 2 5 8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f c b 9 9 0 4 b - 9 7 2 d - 4 2 c f - 9 b 7 e - 6 b b 2 f d b 1 f 0 d 5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1 6 d 1 c 5 7 1 - 1 d 8 d - 4 4 b 5 - 9 c 3 7 - 0 b 6 a 3 2 2 2 c 4 3 d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8 8 6 c 0 f 4 5 - d d e d - 4 0 8 d - a b d 2 - a 1 f d d c 4 2 b c f c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d 2 e 8 9 d 3 c - 7 8 b b - 4 c c 2 - a 4 a a - 0 2 a a f 7 1 5 d c 5 2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b 0 3 5 c a 0 - 8 5 f 8 - 4 e e 4 - 8 a 8 3 - 7 0 6 e 0 6 6 3 b 4 0 3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a 5 7 0 d f 6 3 - 9 6 9 6 - 4 e 1 5 - a 3 8 f - 1 5 d 7 2 d 2 1 f 7 1 4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2 7 3 e 6 7 b c - 1 b f d - 4 5 7 f - 8 1 b 0 - f 1 3 a b 8 e b d 0 4 1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9 9 4 2 8 1 c 4 - e 6 f f - 4 8 5 1 - a 2 2 9 - 4 0 1 1 2 0 7 5 c a e 3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a 3 b d 0 f 9 2 - 4 9 8 5 - 4 6 8 0 - b c 1 f - f 1 a 3 7 a a e 8 b 1 d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X M L _ T a b _ k o m m u n e _ 3 1 c 0 c 3 b d - 5 1 9 4 - 4 c f e - a b c a - 4 b b 7 a d 1 8 2 a d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 K o m _ k o b l e < / s t r i n g > < / k e y > < v a l u e > < i n t > 9 7 < / i n t > < / v a l u e > < / i t e m > < i t e m > < k e y > < s t r i n g > k n r _ k o m < / s t r i n g > < / k e y > < v a l u e > < i n t > 8 4 < / i n t > < / v a l u e > < / i t e m > < i t e m > < k e y > < s t r i n g > k o m m u n e < / s t r i n g > < / k e y > < v a l u e > < i n t > 9 1 < / i n t > < / v a l u e > < / i t e m > < i t e m > < k e y > < s t r i n g > R e g i o n < / s t r i n g > < / k e y > < v a l u e > < i n t > 7 4 < / i n t > < / v a l u e > < / i t e m > < i t e m > < k e y > < s t r i n g > J o r d b r u k s o m r � d e < / s t r i n g > < / k e y > < v a l u e > < i n t > 1 3 2 < / i n t > < / v a l u e > < / i t e m > < i t e m > < k e y > < s t r i n g > R e g i o n 2 < / s t r i n g > < / k e y > < v a l u e > < i n t > 8 1 < / i n t > < / v a l u e > < / i t e m > < i t e m > < k e y > < s t r i n g > R e g i o n   3 < / s t r i n g > < / k e y > < v a l u e > < i n t > 8 4 < / i n t > < / v a l u e > < / i t e m > < / C o l u m n W i d t h s > < C o l u m n D i s p l a y I n d e x > < i t e m > < k e y > < s t r i n g > K o m _ k o b l e < / s t r i n g > < / k e y > < v a l u e > < i n t > 0 < / i n t > < / v a l u e > < / i t e m > < i t e m > < k e y > < s t r i n g > k n r _ k o m < / s t r i n g > < / k e y > < v a l u e > < i n t > 1 < / i n t > < / v a l u e > < / i t e m > < i t e m > < k e y > < s t r i n g > k o m m u n e < / s t r i n g > < / k e y > < v a l u e > < i n t > 2 < / i n t > < / v a l u e > < / i t e m > < i t e m > < k e y > < s t r i n g > R e g i o n < / s t r i n g > < / k e y > < v a l u e > < i n t > 3 < / i n t > < / v a l u e > < / i t e m > < i t e m > < k e y > < s t r i n g > J o r d b r u k s o m r � d e < / s t r i n g > < / k e y > < v a l u e > < i n t > 4 < / i n t > < / v a l u e > < / i t e m > < i t e m > < k e y > < s t r i n g > R e g i o n 2 < / s t r i n g > < / k e y > < v a l u e > < i n t > 5 < / i n t > < / v a l u e > < / i t e m > < i t e m > < k e y > < s t r i n g > R e g i o n   3 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C l i e n t W i n d o w X M L " > < C u s t o m C o n t e n t > < ! [ C D A T A [ T a b _ k o d e _ 2 0 0 6 0 3 9 6 - f e 3 e - 4 5 b 2 - 9 6 5 b - 7 3 2 4 9 1 e 3 f a d 5 ] ] > < / C u s t o m C o n t e n t > < / G e m i n i > 
</file>

<file path=customXml/item36.xml>��< ? x m l   v e r s i o n = " 1 . 0 "   e n c o d i n g = " U T F - 1 6 " ? > < G e m i n i   x m l n s = " h t t p : / / g e m i n i / p i v o t c u s t o m i z a t i o n / 6 a d 8 d f 0 3 - 0 4 1 9 - 4 0 e e - b d f 2 - 6 9 7 f 4 1 1 6 8 3 2 f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0 0 b b 3 e 3 b - d 0 d 1 - 4 1 6 6 - b f 0 2 - 4 2 0 c 1 8 e 9 a 0 3 0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8 b 8 d 0 a e 9 - 3 6 f 2 - 4 2 5 9 - 8 b 3 0 - 0 9 f 2 b d 8 e 3 a 3 3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8 8 5 e 3 9 5 9 - f 3 3 5 - 4 8 9 a - b 0 c 8 - f e a 1 4 f c d 6 d 5 4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9 6 0 6 6 8 2 5 - d 9 4 3 - 4 4 f 1 - 9 9 d d - c 0 d 9 5 c c b e 7 8 a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2.xml>��< ? x m l   v e r s i o n = " 1 . 0 "   e n c o d i n g = " U T F - 1 6 " ? > < G e m i n i   x m l n s = " h t t p : / / g e m i n i / p i v o t c u s t o m i z a t i o n / T a b l e X M L _ T i l f � y 1 _ 4 6 a 5 a 3 6 8 - 9 5 7 d - 4 e c 8 - 9 9 7 7 - b 2 9 c 7 5 3 2 c a 7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 S � k n a d s � r < / s t r i n g > < / k e y > < v a l u e > < i n t > 9 2 < / i n t > < / v a l u e > < / i t e m > < i t e m > < k e y > < s t r i n g > F y l k e < / s t r i n g > < / k e y > < v a l u e > < i n t > 6 3 < / i n t > < / v a l u e > < / i t e m > < i t e m > < k e y > < s t r i n g > K o m m u n e < / s t r i n g > < / k e y > < v a l u e > < i n t > 9 2 < / i n t > < / v a l u e > < / i t e m > < i t e m > < k e y > < s t r i n g > K o d e < / s t r i n g > < / k e y > < v a l u e > < i n t > 6 3 < / i n t > < / v a l u e > < / i t e m > < i t e m > < k e y > < s t r i n g > B e s k r i v e l s e < / s t r i n g > < / k e y > < v a l u e > < i n t > 9 7 < / i n t > < / v a l u e > < / i t e m > < i t e m > < k e y > < s t r i n g > A n t a l l   f o r e t a k < / s t r i n g > < / k e y > < v a l u e > < i n t > 1 7 5 < / i n t > < / v a l u e > < / i t e m > < i t e m > < k e y > < s t r i n g > A n t a l l   e n h e t e r < / s t r i n g > < / k e y > < v a l u e > < i n t > 2 3 0 < / i n t > < / v a l u e > < / i t e m > < i t e m > < k e y > < s t r i n g > E n h e t < / s t r i n g > < / k e y > < v a l u e > < i n t > 2 0 9 < / i n t > < / v a l u e > < / i t e m > < / C o l u m n W i d t h s > < C o l u m n D i s p l a y I n d e x > < i t e m > < k e y > < s t r i n g > S � k n a d s � r < / s t r i n g > < / k e y > < v a l u e > < i n t > 0 < / i n t > < / v a l u e > < / i t e m > < i t e m > < k e y > < s t r i n g > F y l k e < / s t r i n g > < / k e y > < v a l u e > < i n t > 1 < / i n t > < / v a l u e > < / i t e m > < i t e m > < k e y > < s t r i n g > K o m m u n e < / s t r i n g > < / k e y > < v a l u e > < i n t > 2 < / i n t > < / v a l u e > < / i t e m > < i t e m > < k e y > < s t r i n g > K o d e < / s t r i n g > < / k e y > < v a l u e > < i n t > 3 < / i n t > < / v a l u e > < / i t e m > < i t e m > < k e y > < s t r i n g > B e s k r i v e l s e < / s t r i n g > < / k e y > < v a l u e > < i n t > 4 < / i n t > < / v a l u e > < / i t e m > < i t e m > < k e y > < s t r i n g > A n t a l l   f o r e t a k < / s t r i n g > < / k e y > < v a l u e > < i n t > 5 < / i n t > < / v a l u e > < / i t e m > < i t e m > < k e y > < s t r i n g > A n t a l l   e n h e t e r < / s t r i n g > < / k e y > < v a l u e > < i n t > 6 < / i n t > < / v a l u e > < / i t e m > < i t e m > < k e y > < s t r i n g > E n h e t 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T a b _ k o d e _ 2 6 9 f 1 f 2 b - f d 2 e - 4 9 6 4 - a f 4 d - d f b d 0 8 0 a 0 d f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 K o d e < / s t r i n g > < / k e y > < v a l u e > < i n t > 6 3 < / i n t > < / v a l u e > < / i t e m > < i t e m > < k e y > < s t r i n g > B e s k r i v e l s e < / s t r i n g > < / k e y > < v a l u e > < i n t > 9 7 < / i n t > < / v a l u e > < / i t e m > < i t e m > < k e y > < s t r i n g > B a s i s < / s t r i n g > < / k e y > < v a l u e > < i n t > 6 3 < / i n t > < / v a l u e > < / i t e m > < i t e m > < k e y > < s t r i n g > H o v e d g r u p p e < / s t r i n g > < / k e y > < v a l u e > < i n t > 1 1 1 < / i n t > < / v a l u e > < / i t e m > < i t e m > < k e y > < s t r i n g > U n d e r g r u p p e r < / s t r i n g > < / k e y > < v a l u e > < i n t > 1 1 5 < / i n t > < / v a l u e > < / i t e m > < i t e m > < k e y > < s t r i n g > p l a n t e - / d y r e s l a g < / s t r i n g > < / k e y > < v a l u e > < i n t > 1 2 7 < / i n t > < / v a l u e > < / i t e m > < i t e m > < k e y > < s t r i n g > G r u p p e   2 < / s t r i n g > < / k e y > < v a l u e > < i n t > 8 7 < / i n t > < / v a l u e > < / i t e m > < i t e m > < k e y > < s t r i n g > G r u p p e   3 < / s t r i n g > < / k e y > < v a l u e > < i n t > 8 7 < / i n t > < / v a l u e > < / i t e m > < / C o l u m n W i d t h s > < C o l u m n D i s p l a y I n d e x > < i t e m > < k e y > < s t r i n g > K o d e < / s t r i n g > < / k e y > < v a l u e > < i n t > 0 < / i n t > < / v a l u e > < / i t e m > < i t e m > < k e y > < s t r i n g > B e s k r i v e l s e < / s t r i n g > < / k e y > < v a l u e > < i n t > 1 < / i n t > < / v a l u e > < / i t e m > < i t e m > < k e y > < s t r i n g > B a s i s < / s t r i n g > < / k e y > < v a l u e > < i n t > 2 < / i n t > < / v a l u e > < / i t e m > < i t e m > < k e y > < s t r i n g > H o v e d g r u p p e < / s t r i n g > < / k e y > < v a l u e > < i n t > 3 < / i n t > < / v a l u e > < / i t e m > < i t e m > < k e y > < s t r i n g > U n d e r g r u p p e r < / s t r i n g > < / k e y > < v a l u e > < i n t > 4 < / i n t > < / v a l u e > < / i t e m > < i t e m > < k e y > < s t r i n g > p l a n t e - / d y r e s l a g < / s t r i n g > < / k e y > < v a l u e > < i n t > 5 < / i n t > < / v a l u e > < / i t e m > < i t e m > < k e y > < s t r i n g > G r u p p e   2 < / s t r i n g > < / k e y > < v a l u e > < i n t > 6 < / i n t > < / v a l u e > < / i t e m > < i t e m > < k e y > < s t r i n g > G r u p p e   3 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c d 3 8 f b f 2 - 2 0 7 4 - 4 c 0 2 - a e e 5 - 7 2 b 1 0 4 2 b 1 2 f 8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4 7 b c 9 f e 1 - 8 b e 5 - 4 5 c 2 - a 6 d 7 - e 8 5 b 0 8 0 4 a b 5 e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9 9 a 3 9 e 5 0 - 3 a 6 e - 4 0 7 2 - a 7 5 a - f f f b 1 d 9 c 2 0 a 1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d c 0 6 e c a 5 - 6 3 6 8 - 4 a 1 d - a 7 a 2 - c c 5 c b 1 6 3 b 7 6 5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T a b l e O r d e r " > < C u s t o m C o n t e n t > < ! [ C D A T A [ T i l f � y 1 _ 4 6 a 5 a 3 6 8 - 9 5 7 d - 4 e c 8 - 9 9 7 7 - b 2 9 c 7 5 3 2 c a 7 5 , T a b _ k o m m u n e _ 3 1 c 0 c 3 b d - 5 1 9 4 - 4 c f e - a b c a - 4 b b 7 a d 1 8 2 a d 2 , T a b _ k o d e _ 2 0 0 6 0 3 9 6 - f e 3 e - 4 5 b 2 - 9 6 5 b - 7 3 2 4 9 1 e 3 f a d 5 ] ] > < / C u s t o m C o n t e n t > < / G e m i n i > 
</file>

<file path=customXml/item4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5.xml>��< ? x m l   v e r s i o n = " 1 . 0 "   e n c o d i n g = " U T F - 1 6 " ? > < G e m i n i   x m l n s = " h t t p : / / g e m i n i / p i v o t c u s t o m i z a t i o n / 1 4 b 4 4 5 0 6 - 3 3 3 f - 4 e f 7 - a a b 5 - 6 5 e 9 e 6 4 1 d 2 4 8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d 6 2 0 6 f 4 7 - 5 0 5 5 - 4 1 4 6 - a 2 a 6 - c 0 3 5 d e f 3 a 7 7 c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a 8 4 6 d b e b - 8 f c b - 4 2 3 3 - 8 7 2 1 - e a b b d 5 7 7 c 0 7 2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6 f f 3 a d 7 6 - d 2 d 2 - 4 e 6 5 - 8 2 e 2 - 4 8 7 1 f 4 0 6 5 9 9 7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4.xml>��< ? x m l   v e r s i o n = " 1 . 0 "   e n c o d i n g = " U T F - 1 6 " ? > < G e m i n i   x m l n s = " h t t p : / / g e m i n i / p i v o t c u s t o m i z a t i o n / b 2 a b d 9 b 3 - 7 1 f 2 - 4 b a 6 - 9 e a 3 - 0 6 4 a 7 2 8 1 4 2 6 4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a 3 3 e d d 6 3 - 1 1 2 8 - 4 4 8 7 - 8 0 0 7 - 3 f 5 5 1 9 6 6 6 c 5 2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G e m i n i   x m l n s = " h t t p : / / g e m i n i / p i v o t c u s t o m i z a t i o n / a 0 1 6 1 a 0 4 - 2 c 3 6 - 4 f c 7 - b 4 d a - 8 7 2 a 9 7 a 3 2 8 5 5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5 0 1 c f b 3 5 - 4 9 c 8 - 4 9 8 5 - b d d e - 2 1 6 6 5 4 c c 5 d c 3 " > < C u s t o m C o n t e n t > < ! [ C D A T A [ < ? x m l   v e r s i o n = " 1 . 0 "   e n c o d i n g = " u t f - 1 6 " ? > < S e t t i n g s > < C a l c u l a t e d F i e l d s > < i t e m > < M e a s u r e N a m e > A n t _ f o r e t a k < / M e a s u r e N a m e > < D i s p l a y N a m e > A n t _ f o r e t a k < / D i s p l a y N a m e > < V i s i b l e > F a l s e < / V i s i b l e > < / i t e m > < i t e m > < M e a s u r e N a m e > A n t _ e n h e t e r < / M e a s u r e N a m e > < D i s p l a y N a m e > A n t _ e n h e t e r 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BBCF532A-B288-41B4-8168-93A446BBF2AB}">
  <ds:schemaRefs/>
</ds:datastoreItem>
</file>

<file path=customXml/itemProps10.xml><?xml version="1.0" encoding="utf-8"?>
<ds:datastoreItem xmlns:ds="http://schemas.openxmlformats.org/officeDocument/2006/customXml" ds:itemID="{88BF8958-6F9B-49A0-9A1E-DC65D80FB208}">
  <ds:schemaRefs/>
</ds:datastoreItem>
</file>

<file path=customXml/itemProps11.xml><?xml version="1.0" encoding="utf-8"?>
<ds:datastoreItem xmlns:ds="http://schemas.openxmlformats.org/officeDocument/2006/customXml" ds:itemID="{1A25428F-401D-4735-A4E0-7BAE721E01A6}">
  <ds:schemaRefs>
    <ds:schemaRef ds:uri="http://schemas.microsoft.com/DataMashup"/>
  </ds:schemaRefs>
</ds:datastoreItem>
</file>

<file path=customXml/itemProps12.xml><?xml version="1.0" encoding="utf-8"?>
<ds:datastoreItem xmlns:ds="http://schemas.openxmlformats.org/officeDocument/2006/customXml" ds:itemID="{5B916F47-65BF-45D6-B52A-18D5EA2B4B3E}">
  <ds:schemaRefs/>
</ds:datastoreItem>
</file>

<file path=customXml/itemProps13.xml><?xml version="1.0" encoding="utf-8"?>
<ds:datastoreItem xmlns:ds="http://schemas.openxmlformats.org/officeDocument/2006/customXml" ds:itemID="{02B90CE9-CA8C-4BAB-8CA4-DF48DABC8648}">
  <ds:schemaRefs/>
</ds:datastoreItem>
</file>

<file path=customXml/itemProps14.xml><?xml version="1.0" encoding="utf-8"?>
<ds:datastoreItem xmlns:ds="http://schemas.openxmlformats.org/officeDocument/2006/customXml" ds:itemID="{C5B9F2A8-67F9-4F3C-AD57-F47394247B73}">
  <ds:schemaRefs/>
</ds:datastoreItem>
</file>

<file path=customXml/itemProps15.xml><?xml version="1.0" encoding="utf-8"?>
<ds:datastoreItem xmlns:ds="http://schemas.openxmlformats.org/officeDocument/2006/customXml" ds:itemID="{FD54014B-5D27-4423-B043-6EFFEF985FBD}">
  <ds:schemaRefs/>
</ds:datastoreItem>
</file>

<file path=customXml/itemProps16.xml><?xml version="1.0" encoding="utf-8"?>
<ds:datastoreItem xmlns:ds="http://schemas.openxmlformats.org/officeDocument/2006/customXml" ds:itemID="{D52A82DA-06AE-45C3-B587-F57D48C7FFCB}">
  <ds:schemaRefs/>
</ds:datastoreItem>
</file>

<file path=customXml/itemProps17.xml><?xml version="1.0" encoding="utf-8"?>
<ds:datastoreItem xmlns:ds="http://schemas.openxmlformats.org/officeDocument/2006/customXml" ds:itemID="{508C206F-FFDD-4535-A670-8476B45F1B3C}">
  <ds:schemaRefs/>
</ds:datastoreItem>
</file>

<file path=customXml/itemProps18.xml><?xml version="1.0" encoding="utf-8"?>
<ds:datastoreItem xmlns:ds="http://schemas.openxmlformats.org/officeDocument/2006/customXml" ds:itemID="{ADF10B6F-6567-4360-8DF3-3693148EBBD8}">
  <ds:schemaRefs/>
</ds:datastoreItem>
</file>

<file path=customXml/itemProps19.xml><?xml version="1.0" encoding="utf-8"?>
<ds:datastoreItem xmlns:ds="http://schemas.openxmlformats.org/officeDocument/2006/customXml" ds:itemID="{6FDDE95F-7D73-4C27-9106-A5B15129630A}">
  <ds:schemaRefs/>
</ds:datastoreItem>
</file>

<file path=customXml/itemProps2.xml><?xml version="1.0" encoding="utf-8"?>
<ds:datastoreItem xmlns:ds="http://schemas.openxmlformats.org/officeDocument/2006/customXml" ds:itemID="{10F77E9E-3352-4E6A-83A3-D692BB58EF55}">
  <ds:schemaRefs/>
</ds:datastoreItem>
</file>

<file path=customXml/itemProps20.xml><?xml version="1.0" encoding="utf-8"?>
<ds:datastoreItem xmlns:ds="http://schemas.openxmlformats.org/officeDocument/2006/customXml" ds:itemID="{619CF895-FC1A-47D4-AF6B-602FCB9C55E2}">
  <ds:schemaRefs/>
</ds:datastoreItem>
</file>

<file path=customXml/itemProps21.xml><?xml version="1.0" encoding="utf-8"?>
<ds:datastoreItem xmlns:ds="http://schemas.openxmlformats.org/officeDocument/2006/customXml" ds:itemID="{1E2D98B8-0A37-4BAF-ADDA-C54BD4C27E6B}">
  <ds:schemaRefs/>
</ds:datastoreItem>
</file>

<file path=customXml/itemProps22.xml><?xml version="1.0" encoding="utf-8"?>
<ds:datastoreItem xmlns:ds="http://schemas.openxmlformats.org/officeDocument/2006/customXml" ds:itemID="{25AB6371-BED8-4BDA-98EA-E781469593E4}">
  <ds:schemaRefs/>
</ds:datastoreItem>
</file>

<file path=customXml/itemProps23.xml><?xml version="1.0" encoding="utf-8"?>
<ds:datastoreItem xmlns:ds="http://schemas.openxmlformats.org/officeDocument/2006/customXml" ds:itemID="{B57E1DE9-2491-4EB2-8959-ED3F2FCF84AF}">
  <ds:schemaRefs/>
</ds:datastoreItem>
</file>

<file path=customXml/itemProps24.xml><?xml version="1.0" encoding="utf-8"?>
<ds:datastoreItem xmlns:ds="http://schemas.openxmlformats.org/officeDocument/2006/customXml" ds:itemID="{C1C4038E-1174-433F-A67D-480DA0B6BFF2}">
  <ds:schemaRefs/>
</ds:datastoreItem>
</file>

<file path=customXml/itemProps25.xml><?xml version="1.0" encoding="utf-8"?>
<ds:datastoreItem xmlns:ds="http://schemas.openxmlformats.org/officeDocument/2006/customXml" ds:itemID="{EBC07368-AAAD-424A-BBA6-86FCB125D2EB}">
  <ds:schemaRefs/>
</ds:datastoreItem>
</file>

<file path=customXml/itemProps26.xml><?xml version="1.0" encoding="utf-8"?>
<ds:datastoreItem xmlns:ds="http://schemas.openxmlformats.org/officeDocument/2006/customXml" ds:itemID="{42FEC8D4-D9EB-4234-9A38-2A7988D9F036}">
  <ds:schemaRefs/>
</ds:datastoreItem>
</file>

<file path=customXml/itemProps27.xml><?xml version="1.0" encoding="utf-8"?>
<ds:datastoreItem xmlns:ds="http://schemas.openxmlformats.org/officeDocument/2006/customXml" ds:itemID="{95BE5461-FAA6-4D7D-A0DB-7422D3E0EAFB}">
  <ds:schemaRefs/>
</ds:datastoreItem>
</file>

<file path=customXml/itemProps28.xml><?xml version="1.0" encoding="utf-8"?>
<ds:datastoreItem xmlns:ds="http://schemas.openxmlformats.org/officeDocument/2006/customXml" ds:itemID="{9B533B82-25B0-49B7-99A8-FB8EE87A5BB4}">
  <ds:schemaRefs/>
</ds:datastoreItem>
</file>

<file path=customXml/itemProps29.xml><?xml version="1.0" encoding="utf-8"?>
<ds:datastoreItem xmlns:ds="http://schemas.openxmlformats.org/officeDocument/2006/customXml" ds:itemID="{926A1C5E-19DC-43BB-8CF1-52920A9EDB01}">
  <ds:schemaRefs/>
</ds:datastoreItem>
</file>

<file path=customXml/itemProps3.xml><?xml version="1.0" encoding="utf-8"?>
<ds:datastoreItem xmlns:ds="http://schemas.openxmlformats.org/officeDocument/2006/customXml" ds:itemID="{47629839-C567-47BA-8597-1B879D9660B8}">
  <ds:schemaRefs/>
</ds:datastoreItem>
</file>

<file path=customXml/itemProps30.xml><?xml version="1.0" encoding="utf-8"?>
<ds:datastoreItem xmlns:ds="http://schemas.openxmlformats.org/officeDocument/2006/customXml" ds:itemID="{3E6050D5-7D5B-4C93-8919-8AC5DA52054A}">
  <ds:schemaRefs/>
</ds:datastoreItem>
</file>

<file path=customXml/itemProps31.xml><?xml version="1.0" encoding="utf-8"?>
<ds:datastoreItem xmlns:ds="http://schemas.openxmlformats.org/officeDocument/2006/customXml" ds:itemID="{97454247-F5FE-4B97-AFAA-A514CBC41B41}">
  <ds:schemaRefs/>
</ds:datastoreItem>
</file>

<file path=customXml/itemProps32.xml><?xml version="1.0" encoding="utf-8"?>
<ds:datastoreItem xmlns:ds="http://schemas.openxmlformats.org/officeDocument/2006/customXml" ds:itemID="{E53B0B54-07FD-47FC-99F3-D5682901B62C}">
  <ds:schemaRefs/>
</ds:datastoreItem>
</file>

<file path=customXml/itemProps33.xml><?xml version="1.0" encoding="utf-8"?>
<ds:datastoreItem xmlns:ds="http://schemas.openxmlformats.org/officeDocument/2006/customXml" ds:itemID="{20FCAFD3-839D-4F14-8E17-C5BBDA7C332C}">
  <ds:schemaRefs/>
</ds:datastoreItem>
</file>

<file path=customXml/itemProps34.xml><?xml version="1.0" encoding="utf-8"?>
<ds:datastoreItem xmlns:ds="http://schemas.openxmlformats.org/officeDocument/2006/customXml" ds:itemID="{E218822C-D765-4ABE-8E6C-CEF704D4D489}">
  <ds:schemaRefs/>
</ds:datastoreItem>
</file>

<file path=customXml/itemProps35.xml><?xml version="1.0" encoding="utf-8"?>
<ds:datastoreItem xmlns:ds="http://schemas.openxmlformats.org/officeDocument/2006/customXml" ds:itemID="{656171AD-3AFA-41A9-8B55-4D06D19CD6C2}">
  <ds:schemaRefs/>
</ds:datastoreItem>
</file>

<file path=customXml/itemProps36.xml><?xml version="1.0" encoding="utf-8"?>
<ds:datastoreItem xmlns:ds="http://schemas.openxmlformats.org/officeDocument/2006/customXml" ds:itemID="{289F1089-D44C-4E6F-ADAD-14B61F38A7C5}">
  <ds:schemaRefs/>
</ds:datastoreItem>
</file>

<file path=customXml/itemProps37.xml><?xml version="1.0" encoding="utf-8"?>
<ds:datastoreItem xmlns:ds="http://schemas.openxmlformats.org/officeDocument/2006/customXml" ds:itemID="{9705C05F-8FD9-4DD7-A84C-6F976F0EF307}">
  <ds:schemaRefs/>
</ds:datastoreItem>
</file>

<file path=customXml/itemProps38.xml><?xml version="1.0" encoding="utf-8"?>
<ds:datastoreItem xmlns:ds="http://schemas.openxmlformats.org/officeDocument/2006/customXml" ds:itemID="{66E692F8-09D9-4079-8C2F-BD53C4614532}">
  <ds:schemaRefs/>
</ds:datastoreItem>
</file>

<file path=customXml/itemProps39.xml><?xml version="1.0" encoding="utf-8"?>
<ds:datastoreItem xmlns:ds="http://schemas.openxmlformats.org/officeDocument/2006/customXml" ds:itemID="{B4AF918B-2320-47DB-BE7E-D2C5A0CED6B0}">
  <ds:schemaRefs/>
</ds:datastoreItem>
</file>

<file path=customXml/itemProps4.xml><?xml version="1.0" encoding="utf-8"?>
<ds:datastoreItem xmlns:ds="http://schemas.openxmlformats.org/officeDocument/2006/customXml" ds:itemID="{54186FC8-7011-4990-BC7E-243AD64CB8AE}">
  <ds:schemaRefs/>
</ds:datastoreItem>
</file>

<file path=customXml/itemProps40.xml><?xml version="1.0" encoding="utf-8"?>
<ds:datastoreItem xmlns:ds="http://schemas.openxmlformats.org/officeDocument/2006/customXml" ds:itemID="{FAD7ADA2-89D1-4CE6-87EF-E7CFA201FFC2}">
  <ds:schemaRefs/>
</ds:datastoreItem>
</file>

<file path=customXml/itemProps41.xml><?xml version="1.0" encoding="utf-8"?>
<ds:datastoreItem xmlns:ds="http://schemas.openxmlformats.org/officeDocument/2006/customXml" ds:itemID="{2B1ED057-721A-4DA7-B828-547AD8F6E2E4}">
  <ds:schemaRefs/>
</ds:datastoreItem>
</file>

<file path=customXml/itemProps42.xml><?xml version="1.0" encoding="utf-8"?>
<ds:datastoreItem xmlns:ds="http://schemas.openxmlformats.org/officeDocument/2006/customXml" ds:itemID="{AE8FC346-1684-4957-8DF1-F4A5C945E28F}">
  <ds:schemaRefs/>
</ds:datastoreItem>
</file>

<file path=customXml/itemProps43.xml><?xml version="1.0" encoding="utf-8"?>
<ds:datastoreItem xmlns:ds="http://schemas.openxmlformats.org/officeDocument/2006/customXml" ds:itemID="{9504211F-7296-4D3A-AD1A-398D89C33E87}">
  <ds:schemaRefs/>
</ds:datastoreItem>
</file>

<file path=customXml/itemProps44.xml><?xml version="1.0" encoding="utf-8"?>
<ds:datastoreItem xmlns:ds="http://schemas.openxmlformats.org/officeDocument/2006/customXml" ds:itemID="{CDFE5282-1183-451C-A626-DF456CE9F4E7}">
  <ds:schemaRefs/>
</ds:datastoreItem>
</file>

<file path=customXml/itemProps45.xml><?xml version="1.0" encoding="utf-8"?>
<ds:datastoreItem xmlns:ds="http://schemas.openxmlformats.org/officeDocument/2006/customXml" ds:itemID="{0E390D2B-25C1-46DA-A3F9-671CD870CFC2}">
  <ds:schemaRefs/>
</ds:datastoreItem>
</file>

<file path=customXml/itemProps46.xml><?xml version="1.0" encoding="utf-8"?>
<ds:datastoreItem xmlns:ds="http://schemas.openxmlformats.org/officeDocument/2006/customXml" ds:itemID="{EDC25B1D-DC08-40A5-B20E-0D0F380200A7}">
  <ds:schemaRefs/>
</ds:datastoreItem>
</file>

<file path=customXml/itemProps47.xml><?xml version="1.0" encoding="utf-8"?>
<ds:datastoreItem xmlns:ds="http://schemas.openxmlformats.org/officeDocument/2006/customXml" ds:itemID="{39392ED3-F5CA-466D-BAFD-994B69A190AD}">
  <ds:schemaRefs/>
</ds:datastoreItem>
</file>

<file path=customXml/itemProps48.xml><?xml version="1.0" encoding="utf-8"?>
<ds:datastoreItem xmlns:ds="http://schemas.openxmlformats.org/officeDocument/2006/customXml" ds:itemID="{4EDC8E7F-BCCB-495A-8F01-9B2B536516D7}">
  <ds:schemaRefs/>
</ds:datastoreItem>
</file>

<file path=customXml/itemProps49.xml><?xml version="1.0" encoding="utf-8"?>
<ds:datastoreItem xmlns:ds="http://schemas.openxmlformats.org/officeDocument/2006/customXml" ds:itemID="{E367076A-4FE4-480C-997D-498D45ACC07F}">
  <ds:schemaRefs/>
</ds:datastoreItem>
</file>

<file path=customXml/itemProps5.xml><?xml version="1.0" encoding="utf-8"?>
<ds:datastoreItem xmlns:ds="http://schemas.openxmlformats.org/officeDocument/2006/customXml" ds:itemID="{6A5C557B-2688-4E58-835D-103802EC3EF1}">
  <ds:schemaRefs/>
</ds:datastoreItem>
</file>

<file path=customXml/itemProps50.xml><?xml version="1.0" encoding="utf-8"?>
<ds:datastoreItem xmlns:ds="http://schemas.openxmlformats.org/officeDocument/2006/customXml" ds:itemID="{EEBFBAB4-B26F-4489-BFDB-E85EE26E60C6}">
  <ds:schemaRefs/>
</ds:datastoreItem>
</file>

<file path=customXml/itemProps51.xml><?xml version="1.0" encoding="utf-8"?>
<ds:datastoreItem xmlns:ds="http://schemas.openxmlformats.org/officeDocument/2006/customXml" ds:itemID="{04D361BC-DB03-4D9F-98F2-46131FDAF177}">
  <ds:schemaRefs/>
</ds:datastoreItem>
</file>

<file path=customXml/itemProps52.xml><?xml version="1.0" encoding="utf-8"?>
<ds:datastoreItem xmlns:ds="http://schemas.openxmlformats.org/officeDocument/2006/customXml" ds:itemID="{A87FA27B-38E3-47FC-ACFE-E7B5881324A8}">
  <ds:schemaRefs/>
</ds:datastoreItem>
</file>

<file path=customXml/itemProps53.xml><?xml version="1.0" encoding="utf-8"?>
<ds:datastoreItem xmlns:ds="http://schemas.openxmlformats.org/officeDocument/2006/customXml" ds:itemID="{04C5CDE8-1BB1-46E6-87BD-294562B94C78}">
  <ds:schemaRefs/>
</ds:datastoreItem>
</file>

<file path=customXml/itemProps54.xml><?xml version="1.0" encoding="utf-8"?>
<ds:datastoreItem xmlns:ds="http://schemas.openxmlformats.org/officeDocument/2006/customXml" ds:itemID="{BFB92681-DDB0-49CE-B163-A83D73B937CD}">
  <ds:schemaRefs/>
</ds:datastoreItem>
</file>

<file path=customXml/itemProps55.xml><?xml version="1.0" encoding="utf-8"?>
<ds:datastoreItem xmlns:ds="http://schemas.openxmlformats.org/officeDocument/2006/customXml" ds:itemID="{774197A5-F16C-42D8-B8AA-99C53F2F4B01}">
  <ds:schemaRefs/>
</ds:datastoreItem>
</file>

<file path=customXml/itemProps6.xml><?xml version="1.0" encoding="utf-8"?>
<ds:datastoreItem xmlns:ds="http://schemas.openxmlformats.org/officeDocument/2006/customXml" ds:itemID="{59F40100-EDAE-4268-B2B5-698AB078D08F}">
  <ds:schemaRefs/>
</ds:datastoreItem>
</file>

<file path=customXml/itemProps7.xml><?xml version="1.0" encoding="utf-8"?>
<ds:datastoreItem xmlns:ds="http://schemas.openxmlformats.org/officeDocument/2006/customXml" ds:itemID="{DD313FDA-7497-48EE-BC80-C9F71E4703E8}">
  <ds:schemaRefs/>
</ds:datastoreItem>
</file>

<file path=customXml/itemProps8.xml><?xml version="1.0" encoding="utf-8"?>
<ds:datastoreItem xmlns:ds="http://schemas.openxmlformats.org/officeDocument/2006/customXml" ds:itemID="{F3502DA3-8CE5-4C2B-9449-D600FAFCB06F}">
  <ds:schemaRefs/>
</ds:datastoreItem>
</file>

<file path=customXml/itemProps9.xml><?xml version="1.0" encoding="utf-8"?>
<ds:datastoreItem xmlns:ds="http://schemas.openxmlformats.org/officeDocument/2006/customXml" ds:itemID="{B958F923-02AD-49A2-97C1-FC1DFE1E80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25</vt:i4>
      </vt:variant>
    </vt:vector>
  </HeadingPairs>
  <TitlesOfParts>
    <vt:vector size="25" baseType="lpstr">
      <vt:lpstr>Base_koder</vt:lpstr>
      <vt:lpstr>Ark2</vt:lpstr>
      <vt:lpstr>Om talla</vt:lpstr>
      <vt:lpstr>Husdyr</vt:lpstr>
      <vt:lpstr>P_husdyr</vt:lpstr>
      <vt:lpstr>Vekster</vt:lpstr>
      <vt:lpstr>P_vekst</vt:lpstr>
      <vt:lpstr>Gras_korn_kom</vt:lpstr>
      <vt:lpstr>Grønt_kom</vt:lpstr>
      <vt:lpstr>Bevaring_kom</vt:lpstr>
      <vt:lpstr>P_bevar</vt:lpstr>
      <vt:lpstr>Beite_kom</vt:lpstr>
      <vt:lpstr>P_beite</vt:lpstr>
      <vt:lpstr>Øko_kom</vt:lpstr>
      <vt:lpstr>P_Rangerign</vt:lpstr>
      <vt:lpstr>P_Grsalg_kom</vt:lpstr>
      <vt:lpstr>Grovfôrsalg_kom</vt:lpstr>
      <vt:lpstr>Rang_dyr</vt:lpstr>
      <vt:lpstr>Rang_vekst</vt:lpstr>
      <vt:lpstr>P_rangøko</vt:lpstr>
      <vt:lpstr>Rang øko</vt:lpstr>
      <vt:lpstr>P_økokom</vt:lpstr>
      <vt:lpstr>P_gras_korn</vt:lpstr>
      <vt:lpstr>P_potet_grønt</vt:lpstr>
      <vt:lpstr>Base_kommuner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2022-11-28T18:22:25Z</dcterms:created>
  <dcterms:modified xsi:type="dcterms:W3CDTF">2023-02-01T14:39:38Z</dcterms:modified>
</cp:coreProperties>
</file>